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360" windowWidth="9390" windowHeight="7515"/>
  </bookViews>
  <sheets>
    <sheet name="DD-1 (2016) =SK" sheetId="12" r:id="rId1"/>
    <sheet name="DD-2 (2017)" sheetId="9" state="hidden" r:id="rId2"/>
    <sheet name="Sheet1" sheetId="13" state="hidden" r:id="rId3"/>
    <sheet name="Sheet1 (2)" sheetId="14" state="hidden" r:id="rId4"/>
    <sheet name="Sheet2" sheetId="15" r:id="rId5"/>
  </sheets>
  <externalReferences>
    <externalReference r:id="rId6"/>
    <externalReference r:id="rId7"/>
  </externalReferences>
  <definedNames>
    <definedName name="_xlnm.Print_Area" localSheetId="0">'DD-1 (2016) =SK'!$A$1:$AL$252</definedName>
    <definedName name="_xlnm.Print_Area" localSheetId="1">'DD-2 (2017)'!$B$2:$M$414</definedName>
    <definedName name="_xlnm.Print_Titles" localSheetId="0">'DD-1 (2016) =SK'!$7:$11</definedName>
    <definedName name="_xlnm.Print_Titles" localSheetId="1">'DD-2 (2017)'!$4:$5</definedName>
  </definedNames>
  <calcPr calcId="124519"/>
</workbook>
</file>

<file path=xl/calcChain.xml><?xml version="1.0" encoding="utf-8"?>
<calcChain xmlns="http://schemas.openxmlformats.org/spreadsheetml/2006/main">
  <c r="AE217" i="12"/>
  <c r="AO217" s="1"/>
  <c r="AP217" s="1"/>
  <c r="AD217"/>
  <c r="AB217"/>
  <c r="Z217"/>
  <c r="Q217"/>
  <c r="AM30"/>
  <c r="L30"/>
  <c r="AH217" l="1"/>
  <c r="AE30"/>
  <c r="AD30"/>
  <c r="AN30"/>
  <c r="AA175"/>
  <c r="Y172"/>
  <c r="AA170"/>
  <c r="Y187"/>
  <c r="AO187" s="1"/>
  <c r="AP187" s="1"/>
  <c r="Y190"/>
  <c r="Y164"/>
  <c r="Y162"/>
  <c r="AA157"/>
  <c r="AO157" s="1"/>
  <c r="AP157" s="1"/>
  <c r="Y156"/>
  <c r="AA153"/>
  <c r="Y152"/>
  <c r="AE17"/>
  <c r="AO17" s="1"/>
  <c r="AP17" s="1"/>
  <c r="AE182"/>
  <c r="AE188"/>
  <c r="AE178"/>
  <c r="Y194"/>
  <c r="AO194" s="1"/>
  <c r="AP194" s="1"/>
  <c r="AE141"/>
  <c r="Y220"/>
  <c r="AO220" s="1"/>
  <c r="AP220" s="1"/>
  <c r="Y219"/>
  <c r="Y214"/>
  <c r="AO214" s="1"/>
  <c r="AP214" s="1"/>
  <c r="Y212"/>
  <c r="Y211"/>
  <c r="AE208"/>
  <c r="O208"/>
  <c r="AM208" s="1"/>
  <c r="AN208" s="1"/>
  <c r="O207"/>
  <c r="AE205"/>
  <c r="AE203"/>
  <c r="AO203" s="1"/>
  <c r="AP203" s="1"/>
  <c r="AB203"/>
  <c r="Z203"/>
  <c r="P205"/>
  <c r="Y204"/>
  <c r="P204"/>
  <c r="AS204" s="1"/>
  <c r="AE135"/>
  <c r="AQ135" s="1"/>
  <c r="Y129"/>
  <c r="AO129" s="1"/>
  <c r="AP129" s="1"/>
  <c r="O128"/>
  <c r="AS128" s="1"/>
  <c r="P129"/>
  <c r="AS129" s="1"/>
  <c r="AQ38"/>
  <c r="AR38" s="1"/>
  <c r="AQ37"/>
  <c r="AR37" s="1"/>
  <c r="AQ36"/>
  <c r="AR36" s="1"/>
  <c r="AQ35"/>
  <c r="AR35" s="1"/>
  <c r="AO228"/>
  <c r="AP228" s="1"/>
  <c r="AO227"/>
  <c r="AP227" s="1"/>
  <c r="AO226"/>
  <c r="AP226" s="1"/>
  <c r="AO225"/>
  <c r="AP225" s="1"/>
  <c r="AO224"/>
  <c r="AP224" s="1"/>
  <c r="AO222"/>
  <c r="AP222" s="1"/>
  <c r="AO221"/>
  <c r="AP221" s="1"/>
  <c r="AO219"/>
  <c r="AP219" s="1"/>
  <c r="AO216"/>
  <c r="AP216" s="1"/>
  <c r="AO215"/>
  <c r="AP215" s="1"/>
  <c r="AO213"/>
  <c r="AP213" s="1"/>
  <c r="AO212"/>
  <c r="AP212" s="1"/>
  <c r="AO211"/>
  <c r="AP211" s="1"/>
  <c r="AO208"/>
  <c r="AP208" s="1"/>
  <c r="AO207"/>
  <c r="AP207" s="1"/>
  <c r="AO206"/>
  <c r="AP206" s="1"/>
  <c r="AO205"/>
  <c r="AP205" s="1"/>
  <c r="AO204"/>
  <c r="AP204" s="1"/>
  <c r="AO201"/>
  <c r="AP201" s="1"/>
  <c r="AO200"/>
  <c r="AP200" s="1"/>
  <c r="AO199"/>
  <c r="AP199" s="1"/>
  <c r="AO198"/>
  <c r="AP198" s="1"/>
  <c r="AO197"/>
  <c r="AP197" s="1"/>
  <c r="AO196"/>
  <c r="AP196" s="1"/>
  <c r="AO195"/>
  <c r="AP195" s="1"/>
  <c r="AO193"/>
  <c r="AP193" s="1"/>
  <c r="AO192"/>
  <c r="AP192" s="1"/>
  <c r="AO191"/>
  <c r="AP191" s="1"/>
  <c r="AO190"/>
  <c r="AP190" s="1"/>
  <c r="AO189"/>
  <c r="AP189" s="1"/>
  <c r="AO188"/>
  <c r="AP188" s="1"/>
  <c r="AO186"/>
  <c r="AP186" s="1"/>
  <c r="AO185"/>
  <c r="AP185" s="1"/>
  <c r="AO184"/>
  <c r="AP184" s="1"/>
  <c r="AO183"/>
  <c r="AP183" s="1"/>
  <c r="AO182"/>
  <c r="AP182" s="1"/>
  <c r="AO181"/>
  <c r="AP181" s="1"/>
  <c r="AO180"/>
  <c r="AP180" s="1"/>
  <c r="AO179"/>
  <c r="AP179" s="1"/>
  <c r="AO178"/>
  <c r="AP178" s="1"/>
  <c r="AO175"/>
  <c r="AP175" s="1"/>
  <c r="AO174"/>
  <c r="AP174" s="1"/>
  <c r="AO173"/>
  <c r="AP173" s="1"/>
  <c r="AO172"/>
  <c r="AP172" s="1"/>
  <c r="AO171"/>
  <c r="AP171" s="1"/>
  <c r="AO170"/>
  <c r="AP170" s="1"/>
  <c r="AO169"/>
  <c r="AP169" s="1"/>
  <c r="AO168"/>
  <c r="AP168" s="1"/>
  <c r="AO167"/>
  <c r="AP167" s="1"/>
  <c r="AO166"/>
  <c r="AP166" s="1"/>
  <c r="AO165"/>
  <c r="AP165" s="1"/>
  <c r="AO164"/>
  <c r="AP164" s="1"/>
  <c r="AO163"/>
  <c r="AP163" s="1"/>
  <c r="AO162"/>
  <c r="AP162" s="1"/>
  <c r="AO161"/>
  <c r="AP161" s="1"/>
  <c r="AO160"/>
  <c r="AP160" s="1"/>
  <c r="AO159"/>
  <c r="AP159" s="1"/>
  <c r="AO158"/>
  <c r="AP158" s="1"/>
  <c r="AO156"/>
  <c r="AP156" s="1"/>
  <c r="AO155"/>
  <c r="AP155" s="1"/>
  <c r="AO154"/>
  <c r="AP154" s="1"/>
  <c r="AO153"/>
  <c r="AP153" s="1"/>
  <c r="AO152"/>
  <c r="AP152" s="1"/>
  <c r="AO151"/>
  <c r="AP151" s="1"/>
  <c r="AO150"/>
  <c r="AP150" s="1"/>
  <c r="AO149"/>
  <c r="AP149" s="1"/>
  <c r="AO148"/>
  <c r="AP148" s="1"/>
  <c r="AO147"/>
  <c r="AP147" s="1"/>
  <c r="AO146"/>
  <c r="AP146" s="1"/>
  <c r="AO145"/>
  <c r="AP145" s="1"/>
  <c r="AO144"/>
  <c r="AP144" s="1"/>
  <c r="AO142"/>
  <c r="AP142" s="1"/>
  <c r="AO141"/>
  <c r="AP141" s="1"/>
  <c r="AO140"/>
  <c r="AP140" s="1"/>
  <c r="AO139"/>
  <c r="AP139" s="1"/>
  <c r="AO138"/>
  <c r="AP138" s="1"/>
  <c r="AO137"/>
  <c r="AP137" s="1"/>
  <c r="AO136"/>
  <c r="AP136" s="1"/>
  <c r="AO135"/>
  <c r="AP135" s="1"/>
  <c r="AO134"/>
  <c r="AP134" s="1"/>
  <c r="AO133"/>
  <c r="AP133" s="1"/>
  <c r="AO132"/>
  <c r="AP132" s="1"/>
  <c r="AO131"/>
  <c r="AP131" s="1"/>
  <c r="AO130"/>
  <c r="AP130" s="1"/>
  <c r="AO127"/>
  <c r="AP127" s="1"/>
  <c r="AO123"/>
  <c r="AP123" s="1"/>
  <c r="AO122"/>
  <c r="AP122" s="1"/>
  <c r="AO121"/>
  <c r="AP121" s="1"/>
  <c r="AO120"/>
  <c r="AP120" s="1"/>
  <c r="AO119"/>
  <c r="AP119" s="1"/>
  <c r="AO116"/>
  <c r="AP116" s="1"/>
  <c r="AO113"/>
  <c r="AP113" s="1"/>
  <c r="AO112"/>
  <c r="AP112" s="1"/>
  <c r="AO110"/>
  <c r="AP110" s="1"/>
  <c r="AO109"/>
  <c r="AP109" s="1"/>
  <c r="AO108"/>
  <c r="AP108" s="1"/>
  <c r="AO107"/>
  <c r="AP107" s="1"/>
  <c r="AO106"/>
  <c r="AP106" s="1"/>
  <c r="AO105"/>
  <c r="AP105" s="1"/>
  <c r="AO104"/>
  <c r="AP104" s="1"/>
  <c r="AO103"/>
  <c r="AP103" s="1"/>
  <c r="AO102"/>
  <c r="AP102" s="1"/>
  <c r="AO101"/>
  <c r="AP101" s="1"/>
  <c r="AO100"/>
  <c r="AP100" s="1"/>
  <c r="AO99"/>
  <c r="AP99" s="1"/>
  <c r="AO98"/>
  <c r="AP98" s="1"/>
  <c r="AO97"/>
  <c r="AP97" s="1"/>
  <c r="AO96"/>
  <c r="AP96" s="1"/>
  <c r="AO95"/>
  <c r="AP95" s="1"/>
  <c r="AO94"/>
  <c r="AP94" s="1"/>
  <c r="AO93"/>
  <c r="AP93" s="1"/>
  <c r="AO92"/>
  <c r="AP92" s="1"/>
  <c r="AO91"/>
  <c r="AP91" s="1"/>
  <c r="AO90"/>
  <c r="AP90" s="1"/>
  <c r="AO89"/>
  <c r="AP89" s="1"/>
  <c r="AO88"/>
  <c r="AP88" s="1"/>
  <c r="AO87"/>
  <c r="AP87" s="1"/>
  <c r="AO85"/>
  <c r="AP85" s="1"/>
  <c r="AO84"/>
  <c r="AP84" s="1"/>
  <c r="AO83"/>
  <c r="AP83" s="1"/>
  <c r="AO81"/>
  <c r="AP81" s="1"/>
  <c r="AO77"/>
  <c r="AP77" s="1"/>
  <c r="AO75"/>
  <c r="AP75" s="1"/>
  <c r="AO74"/>
  <c r="AP74" s="1"/>
  <c r="AO71"/>
  <c r="AP71" s="1"/>
  <c r="AO70"/>
  <c r="AP70" s="1"/>
  <c r="AO67"/>
  <c r="AP67" s="1"/>
  <c r="AO66"/>
  <c r="AP66" s="1"/>
  <c r="AO65"/>
  <c r="AP65" s="1"/>
  <c r="AO64"/>
  <c r="AP64" s="1"/>
  <c r="AO63"/>
  <c r="AP63" s="1"/>
  <c r="AO62"/>
  <c r="AP62" s="1"/>
  <c r="AO60"/>
  <c r="AP60" s="1"/>
  <c r="AO59"/>
  <c r="AP59" s="1"/>
  <c r="AO58"/>
  <c r="AP58" s="1"/>
  <c r="AO57"/>
  <c r="AP57" s="1"/>
  <c r="AO56"/>
  <c r="AP56" s="1"/>
  <c r="AO55"/>
  <c r="AP55" s="1"/>
  <c r="AO54"/>
  <c r="AP54" s="1"/>
  <c r="AO53"/>
  <c r="AP53" s="1"/>
  <c r="AO52"/>
  <c r="AP52" s="1"/>
  <c r="AO51"/>
  <c r="AP51" s="1"/>
  <c r="AO50"/>
  <c r="AP50" s="1"/>
  <c r="AO49"/>
  <c r="AP49" s="1"/>
  <c r="AO48"/>
  <c r="AP48" s="1"/>
  <c r="AO47"/>
  <c r="AP47" s="1"/>
  <c r="AO46"/>
  <c r="AP46" s="1"/>
  <c r="AO45"/>
  <c r="AP45" s="1"/>
  <c r="AO44"/>
  <c r="AP44" s="1"/>
  <c r="AO43"/>
  <c r="AP43" s="1"/>
  <c r="AO42"/>
  <c r="AP42" s="1"/>
  <c r="AO41"/>
  <c r="AP41" s="1"/>
  <c r="AO40"/>
  <c r="AP40" s="1"/>
  <c r="AO39"/>
  <c r="AP39" s="1"/>
  <c r="AO38"/>
  <c r="AP38" s="1"/>
  <c r="AO37"/>
  <c r="AP37" s="1"/>
  <c r="AO36"/>
  <c r="AP36" s="1"/>
  <c r="AO35"/>
  <c r="AP35" s="1"/>
  <c r="AO34"/>
  <c r="AP34" s="1"/>
  <c r="AO33"/>
  <c r="AP33" s="1"/>
  <c r="AO32"/>
  <c r="AP32" s="1"/>
  <c r="AO31"/>
  <c r="AP31" s="1"/>
  <c r="AO29"/>
  <c r="AP29" s="1"/>
  <c r="AO28"/>
  <c r="AP28" s="1"/>
  <c r="AO27"/>
  <c r="AP27" s="1"/>
  <c r="AO26"/>
  <c r="AP26" s="1"/>
  <c r="AO25"/>
  <c r="AP25" s="1"/>
  <c r="AO24"/>
  <c r="AP24" s="1"/>
  <c r="AO23"/>
  <c r="AP23" s="1"/>
  <c r="AO22"/>
  <c r="AP22" s="1"/>
  <c r="AO21"/>
  <c r="AP21" s="1"/>
  <c r="AO20"/>
  <c r="AP20" s="1"/>
  <c r="AO19"/>
  <c r="AP19" s="1"/>
  <c r="AO18"/>
  <c r="AP18" s="1"/>
  <c r="AO16"/>
  <c r="AP16" s="1"/>
  <c r="AO15"/>
  <c r="AP15" s="1"/>
  <c r="AO14"/>
  <c r="AP14" s="1"/>
  <c r="AO13"/>
  <c r="AP13" s="1"/>
  <c r="Q206"/>
  <c r="AM206" s="1"/>
  <c r="AN206" s="1"/>
  <c r="P195"/>
  <c r="AM195" s="1"/>
  <c r="AN195" s="1"/>
  <c r="Q193"/>
  <c r="AM193" s="1"/>
  <c r="AN193" s="1"/>
  <c r="Q183"/>
  <c r="AM183" s="1"/>
  <c r="AN183" s="1"/>
  <c r="O181"/>
  <c r="AM181" s="1"/>
  <c r="AN181" s="1"/>
  <c r="Q173"/>
  <c r="AM173" s="1"/>
  <c r="AN173" s="1"/>
  <c r="O166"/>
  <c r="AS166" s="1"/>
  <c r="Q163"/>
  <c r="AM163" s="1"/>
  <c r="AN163" s="1"/>
  <c r="Q161"/>
  <c r="AM161" s="1"/>
  <c r="AN161" s="1"/>
  <c r="O140"/>
  <c r="AS140" s="1"/>
  <c r="Q139"/>
  <c r="AS139" s="1"/>
  <c r="Q126"/>
  <c r="AM126" s="1"/>
  <c r="AN126" s="1"/>
  <c r="O125"/>
  <c r="AM125" s="1"/>
  <c r="AN125" s="1"/>
  <c r="O116"/>
  <c r="AM116" s="1"/>
  <c r="AN116" s="1"/>
  <c r="P115"/>
  <c r="AM115" s="1"/>
  <c r="AN115" s="1"/>
  <c r="P114"/>
  <c r="AM114" s="1"/>
  <c r="AN114" s="1"/>
  <c r="O113"/>
  <c r="AM113" s="1"/>
  <c r="AN113" s="1"/>
  <c r="O109"/>
  <c r="AS109" s="1"/>
  <c r="O93"/>
  <c r="AM93" s="1"/>
  <c r="AN93" s="1"/>
  <c r="Q88"/>
  <c r="AM88" s="1"/>
  <c r="AN88" s="1"/>
  <c r="P87"/>
  <c r="AS87" s="1"/>
  <c r="P77"/>
  <c r="AM77" s="1"/>
  <c r="AN77" s="1"/>
  <c r="P76"/>
  <c r="AM76" s="1"/>
  <c r="AN76" s="1"/>
  <c r="O75"/>
  <c r="AM75" s="1"/>
  <c r="AN75" s="1"/>
  <c r="O74"/>
  <c r="AM74" s="1"/>
  <c r="AN74" s="1"/>
  <c r="O73"/>
  <c r="AS73" s="1"/>
  <c r="Q61"/>
  <c r="AS61" s="1"/>
  <c r="P32"/>
  <c r="AM32" s="1"/>
  <c r="AN32" s="1"/>
  <c r="O33"/>
  <c r="AS33" s="1"/>
  <c r="Q31"/>
  <c r="AM31" s="1"/>
  <c r="AN31" s="1"/>
  <c r="O29"/>
  <c r="AM29" s="1"/>
  <c r="AN29" s="1"/>
  <c r="O28"/>
  <c r="AM28" s="1"/>
  <c r="AN28" s="1"/>
  <c r="O27"/>
  <c r="AM27" s="1"/>
  <c r="AN27" s="1"/>
  <c r="O26"/>
  <c r="AM26" s="1"/>
  <c r="AN26" s="1"/>
  <c r="T25"/>
  <c r="AM25" s="1"/>
  <c r="AN25" s="1"/>
  <c r="O23"/>
  <c r="AS23" s="1"/>
  <c r="Q22"/>
  <c r="AS22" s="1"/>
  <c r="AE223"/>
  <c r="AO223" s="1"/>
  <c r="AP223" s="1"/>
  <c r="O223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6"/>
  <c r="AN216" s="1"/>
  <c r="AM215"/>
  <c r="AN215" s="1"/>
  <c r="AM214"/>
  <c r="AN214" s="1"/>
  <c r="AM213"/>
  <c r="AN213" s="1"/>
  <c r="AM212"/>
  <c r="AN212" s="1"/>
  <c r="AM211"/>
  <c r="AN211" s="1"/>
  <c r="AM207"/>
  <c r="AN207" s="1"/>
  <c r="AM205"/>
  <c r="AN205" s="1"/>
  <c r="AM204"/>
  <c r="AN204" s="1"/>
  <c r="AM201"/>
  <c r="AN201" s="1"/>
  <c r="AM200"/>
  <c r="AN200" s="1"/>
  <c r="AM199"/>
  <c r="AN199" s="1"/>
  <c r="AM198"/>
  <c r="AN198" s="1"/>
  <c r="AM197"/>
  <c r="AN197" s="1"/>
  <c r="AM196"/>
  <c r="AN196" s="1"/>
  <c r="AM194"/>
  <c r="AN194" s="1"/>
  <c r="AM192"/>
  <c r="AN192" s="1"/>
  <c r="AM191"/>
  <c r="AN191" s="1"/>
  <c r="AM190"/>
  <c r="AN190" s="1"/>
  <c r="AM189"/>
  <c r="AN189" s="1"/>
  <c r="AM188"/>
  <c r="AN188" s="1"/>
  <c r="AM187"/>
  <c r="AN187" s="1"/>
  <c r="AM186"/>
  <c r="AN186" s="1"/>
  <c r="AM182"/>
  <c r="AN182" s="1"/>
  <c r="AM180"/>
  <c r="AN180" s="1"/>
  <c r="AM179"/>
  <c r="AN179" s="1"/>
  <c r="AM178"/>
  <c r="AN178" s="1"/>
  <c r="AM177"/>
  <c r="AN177" s="1"/>
  <c r="AM175"/>
  <c r="AN175" s="1"/>
  <c r="AM174"/>
  <c r="AN174" s="1"/>
  <c r="AM172"/>
  <c r="AN172" s="1"/>
  <c r="AM171"/>
  <c r="AN171" s="1"/>
  <c r="AM170"/>
  <c r="AN170" s="1"/>
  <c r="AM169"/>
  <c r="AN169" s="1"/>
  <c r="AM168"/>
  <c r="AN168" s="1"/>
  <c r="AM166"/>
  <c r="AN166" s="1"/>
  <c r="AM165"/>
  <c r="AN165" s="1"/>
  <c r="AM164"/>
  <c r="AN164" s="1"/>
  <c r="AM162"/>
  <c r="AN162" s="1"/>
  <c r="AM160"/>
  <c r="AN160" s="1"/>
  <c r="AM159"/>
  <c r="AN159" s="1"/>
  <c r="AM158"/>
  <c r="AN158" s="1"/>
  <c r="AM157"/>
  <c r="AN157" s="1"/>
  <c r="AM156"/>
  <c r="AN156" s="1"/>
  <c r="AM155"/>
  <c r="AN155" s="1"/>
  <c r="AM154"/>
  <c r="AN154" s="1"/>
  <c r="AM153"/>
  <c r="AN153" s="1"/>
  <c r="AM152"/>
  <c r="AN152" s="1"/>
  <c r="AM151"/>
  <c r="AN151" s="1"/>
  <c r="AM150"/>
  <c r="AN150" s="1"/>
  <c r="AM149"/>
  <c r="AN149" s="1"/>
  <c r="AM148"/>
  <c r="AN148" s="1"/>
  <c r="AM147"/>
  <c r="AN147" s="1"/>
  <c r="AM146"/>
  <c r="AN146" s="1"/>
  <c r="AM142"/>
  <c r="AN142" s="1"/>
  <c r="AM141"/>
  <c r="AN141" s="1"/>
  <c r="AM140"/>
  <c r="AN140" s="1"/>
  <c r="AM139"/>
  <c r="AN139" s="1"/>
  <c r="AM138"/>
  <c r="AN138" s="1"/>
  <c r="AM137"/>
  <c r="AN137" s="1"/>
  <c r="AM136"/>
  <c r="AN136" s="1"/>
  <c r="AM135"/>
  <c r="AN135" s="1"/>
  <c r="AM134"/>
  <c r="AN134" s="1"/>
  <c r="AM133"/>
  <c r="AN133" s="1"/>
  <c r="AM132"/>
  <c r="AN132" s="1"/>
  <c r="AM131"/>
  <c r="AN131" s="1"/>
  <c r="AM130"/>
  <c r="AN130" s="1"/>
  <c r="AM128"/>
  <c r="AN128" s="1"/>
  <c r="AM127"/>
  <c r="AN127" s="1"/>
  <c r="AM123"/>
  <c r="AN123" s="1"/>
  <c r="AM122"/>
  <c r="AN122" s="1"/>
  <c r="AM121"/>
  <c r="AN121" s="1"/>
  <c r="AM120"/>
  <c r="AN120" s="1"/>
  <c r="AM119"/>
  <c r="AN119" s="1"/>
  <c r="AM118"/>
  <c r="AN118" s="1"/>
  <c r="AM117"/>
  <c r="AN117" s="1"/>
  <c r="AM112"/>
  <c r="AN112" s="1"/>
  <c r="AM111"/>
  <c r="AN111" s="1"/>
  <c r="AM110"/>
  <c r="AN110" s="1"/>
  <c r="AM108"/>
  <c r="AN108" s="1"/>
  <c r="AM107"/>
  <c r="AN107" s="1"/>
  <c r="AM106"/>
  <c r="AN106" s="1"/>
  <c r="AM105"/>
  <c r="AN105" s="1"/>
  <c r="AM104"/>
  <c r="AN104" s="1"/>
  <c r="AM103"/>
  <c r="AN103" s="1"/>
  <c r="AM102"/>
  <c r="AN102" s="1"/>
  <c r="AM101"/>
  <c r="AN101" s="1"/>
  <c r="AM100"/>
  <c r="AN100" s="1"/>
  <c r="AM99"/>
  <c r="AN99" s="1"/>
  <c r="AM98"/>
  <c r="AN98" s="1"/>
  <c r="AM97"/>
  <c r="AN97" s="1"/>
  <c r="AM96"/>
  <c r="AN96" s="1"/>
  <c r="AM95"/>
  <c r="AN95" s="1"/>
  <c r="AM94"/>
  <c r="AN94" s="1"/>
  <c r="AM92"/>
  <c r="AN92" s="1"/>
  <c r="AM91"/>
  <c r="AN91" s="1"/>
  <c r="AM90"/>
  <c r="AN90" s="1"/>
  <c r="AM89"/>
  <c r="AN89" s="1"/>
  <c r="AM86"/>
  <c r="AN86" s="1"/>
  <c r="AM85"/>
  <c r="AN85" s="1"/>
  <c r="AM84"/>
  <c r="AN84" s="1"/>
  <c r="AM83"/>
  <c r="AN83" s="1"/>
  <c r="AM82"/>
  <c r="AN82" s="1"/>
  <c r="AM81"/>
  <c r="AN81" s="1"/>
  <c r="AM78"/>
  <c r="AN78" s="1"/>
  <c r="AM72"/>
  <c r="AN72" s="1"/>
  <c r="AM71"/>
  <c r="AN71" s="1"/>
  <c r="AM70"/>
  <c r="AN70" s="1"/>
  <c r="AM67"/>
  <c r="AN67" s="1"/>
  <c r="AM66"/>
  <c r="AN66" s="1"/>
  <c r="AM65"/>
  <c r="AN65" s="1"/>
  <c r="AM64"/>
  <c r="AN64" s="1"/>
  <c r="AM63"/>
  <c r="AN63" s="1"/>
  <c r="AM62"/>
  <c r="AN62" s="1"/>
  <c r="AM61"/>
  <c r="AN61" s="1"/>
  <c r="AM60"/>
  <c r="AN60" s="1"/>
  <c r="AM59"/>
  <c r="AN59" s="1"/>
  <c r="AM58"/>
  <c r="AN58" s="1"/>
  <c r="AM57"/>
  <c r="AN57" s="1"/>
  <c r="AM56"/>
  <c r="AN56" s="1"/>
  <c r="AM55"/>
  <c r="AN55" s="1"/>
  <c r="AM54"/>
  <c r="AN54" s="1"/>
  <c r="AM53"/>
  <c r="AN53" s="1"/>
  <c r="AM52"/>
  <c r="AN52" s="1"/>
  <c r="AM51"/>
  <c r="AN51" s="1"/>
  <c r="AM50"/>
  <c r="AN50" s="1"/>
  <c r="AM49"/>
  <c r="AN49" s="1"/>
  <c r="AM48"/>
  <c r="AN48" s="1"/>
  <c r="AM47"/>
  <c r="AN47" s="1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24"/>
  <c r="AN24" s="1"/>
  <c r="AM23"/>
  <c r="AN23" s="1"/>
  <c r="AM19"/>
  <c r="AN19" s="1"/>
  <c r="AM16"/>
  <c r="AN16" s="1"/>
  <c r="AM15"/>
  <c r="AN15" s="1"/>
  <c r="AQ13"/>
  <c r="AS13"/>
  <c r="AT13"/>
  <c r="BD13"/>
  <c r="BE13"/>
  <c r="AQ14"/>
  <c r="AT14"/>
  <c r="BD14"/>
  <c r="BE14"/>
  <c r="AQ15"/>
  <c r="AS15"/>
  <c r="AT15"/>
  <c r="BD15"/>
  <c r="BE15"/>
  <c r="AQ16"/>
  <c r="AS16"/>
  <c r="AT16"/>
  <c r="BD16"/>
  <c r="BE16"/>
  <c r="AT17"/>
  <c r="BD17"/>
  <c r="BE17"/>
  <c r="AQ18"/>
  <c r="AT18"/>
  <c r="BD18"/>
  <c r="BE18"/>
  <c r="AQ19"/>
  <c r="AS19"/>
  <c r="AT19"/>
  <c r="BD19"/>
  <c r="BE19"/>
  <c r="AQ20"/>
  <c r="AT20"/>
  <c r="BD20"/>
  <c r="BE20"/>
  <c r="AQ21"/>
  <c r="AT21"/>
  <c r="BD21"/>
  <c r="BE21"/>
  <c r="AQ22"/>
  <c r="AT22"/>
  <c r="BD22"/>
  <c r="BE22"/>
  <c r="AQ23"/>
  <c r="AT23"/>
  <c r="BD23"/>
  <c r="BE23"/>
  <c r="AQ24"/>
  <c r="AS24"/>
  <c r="AT24"/>
  <c r="BD24"/>
  <c r="BE24"/>
  <c r="AQ25"/>
  <c r="AT25"/>
  <c r="BD25"/>
  <c r="BE25"/>
  <c r="AQ26"/>
  <c r="AT26"/>
  <c r="BD26"/>
  <c r="BE26"/>
  <c r="AQ27"/>
  <c r="AT27"/>
  <c r="BD27"/>
  <c r="BE27"/>
  <c r="AQ28"/>
  <c r="AS28"/>
  <c r="AT28"/>
  <c r="BD28"/>
  <c r="BE28"/>
  <c r="AQ29"/>
  <c r="AT29"/>
  <c r="BD29"/>
  <c r="BE29"/>
  <c r="AQ31"/>
  <c r="AS31"/>
  <c r="AT31"/>
  <c r="BD31"/>
  <c r="BE31"/>
  <c r="AQ32"/>
  <c r="AT32"/>
  <c r="BD32"/>
  <c r="BE32"/>
  <c r="AQ33"/>
  <c r="AT33"/>
  <c r="BD33"/>
  <c r="BE33"/>
  <c r="AQ34"/>
  <c r="AS34"/>
  <c r="AT34"/>
  <c r="BD34"/>
  <c r="BE34"/>
  <c r="AQ39"/>
  <c r="AS39"/>
  <c r="AT39"/>
  <c r="BD39"/>
  <c r="BE39"/>
  <c r="AQ40"/>
  <c r="AS40"/>
  <c r="AT40"/>
  <c r="BD40"/>
  <c r="BE40"/>
  <c r="AQ41"/>
  <c r="AS41"/>
  <c r="AT41"/>
  <c r="BD41"/>
  <c r="BE41"/>
  <c r="AQ42"/>
  <c r="AS42"/>
  <c r="AT42"/>
  <c r="BD42"/>
  <c r="BE42"/>
  <c r="AQ43"/>
  <c r="AS43"/>
  <c r="AT43"/>
  <c r="BD43"/>
  <c r="BE43"/>
  <c r="AQ44"/>
  <c r="AS44"/>
  <c r="AT44"/>
  <c r="BD44"/>
  <c r="BE44"/>
  <c r="AQ45"/>
  <c r="AS45"/>
  <c r="AT45"/>
  <c r="BD45"/>
  <c r="BE45"/>
  <c r="AQ46"/>
  <c r="AS46"/>
  <c r="AT46"/>
  <c r="BD46"/>
  <c r="BE46"/>
  <c r="AQ47"/>
  <c r="AS47"/>
  <c r="AT47"/>
  <c r="BD47"/>
  <c r="BE47"/>
  <c r="AQ48"/>
  <c r="AS48"/>
  <c r="AT48"/>
  <c r="BD48"/>
  <c r="BE48"/>
  <c r="AQ49"/>
  <c r="AS49"/>
  <c r="AT49"/>
  <c r="BD49"/>
  <c r="BE49"/>
  <c r="AQ50"/>
  <c r="AS50"/>
  <c r="AT50"/>
  <c r="BD50"/>
  <c r="BE50"/>
  <c r="AQ51"/>
  <c r="AS51"/>
  <c r="AT51"/>
  <c r="BD51"/>
  <c r="BE51"/>
  <c r="AQ52"/>
  <c r="AS52"/>
  <c r="AT52"/>
  <c r="BD52"/>
  <c r="BE52"/>
  <c r="AQ53"/>
  <c r="AS53"/>
  <c r="AT53"/>
  <c r="BD53"/>
  <c r="BE53"/>
  <c r="AQ55"/>
  <c r="AS55"/>
  <c r="AT55"/>
  <c r="BD55"/>
  <c r="BE55"/>
  <c r="AQ56"/>
  <c r="AS56"/>
  <c r="AT56"/>
  <c r="BD56"/>
  <c r="BE56"/>
  <c r="AQ57"/>
  <c r="AS57"/>
  <c r="AT57"/>
  <c r="BD57"/>
  <c r="BE57"/>
  <c r="AQ58"/>
  <c r="AS58"/>
  <c r="AT58"/>
  <c r="BD58"/>
  <c r="BE58"/>
  <c r="AQ59"/>
  <c r="AS59"/>
  <c r="AT59"/>
  <c r="BD59"/>
  <c r="BE59"/>
  <c r="AQ60"/>
  <c r="AS60"/>
  <c r="AT60"/>
  <c r="BD60"/>
  <c r="BE60"/>
  <c r="AT61"/>
  <c r="BD61"/>
  <c r="BE61"/>
  <c r="AQ62"/>
  <c r="AS62"/>
  <c r="AT62"/>
  <c r="BD62"/>
  <c r="BE62"/>
  <c r="AQ63"/>
  <c r="AS63"/>
  <c r="AT63"/>
  <c r="BD63"/>
  <c r="BE63"/>
  <c r="AQ64"/>
  <c r="AS64"/>
  <c r="AT64"/>
  <c r="BD64"/>
  <c r="BE64"/>
  <c r="AQ65"/>
  <c r="AS65"/>
  <c r="AT65"/>
  <c r="BD65"/>
  <c r="BE65"/>
  <c r="AQ66"/>
  <c r="AS66"/>
  <c r="AT66"/>
  <c r="BD66"/>
  <c r="BE66"/>
  <c r="AQ67"/>
  <c r="AS67"/>
  <c r="AT67"/>
  <c r="BD67"/>
  <c r="BE67"/>
  <c r="AQ70"/>
  <c r="AS70"/>
  <c r="AT70"/>
  <c r="BD70"/>
  <c r="BE70"/>
  <c r="AQ71"/>
  <c r="AS71"/>
  <c r="AT71"/>
  <c r="BD71"/>
  <c r="BE71"/>
  <c r="AS72"/>
  <c r="AT72"/>
  <c r="BD72"/>
  <c r="BE72"/>
  <c r="AT73"/>
  <c r="BD73"/>
  <c r="BE73"/>
  <c r="AQ74"/>
  <c r="AS74"/>
  <c r="AT74"/>
  <c r="BD74"/>
  <c r="BE74"/>
  <c r="AQ75"/>
  <c r="AS75"/>
  <c r="AT75"/>
  <c r="BD75"/>
  <c r="BE75"/>
  <c r="AT76"/>
  <c r="BD76"/>
  <c r="BE76"/>
  <c r="AQ77"/>
  <c r="AT77"/>
  <c r="BD77"/>
  <c r="BE77"/>
  <c r="AS78"/>
  <c r="AT78"/>
  <c r="BD78"/>
  <c r="BE78"/>
  <c r="AQ81"/>
  <c r="AS81"/>
  <c r="AT81"/>
  <c r="BD81"/>
  <c r="BE81"/>
  <c r="AS82"/>
  <c r="AT82"/>
  <c r="BD82"/>
  <c r="BE82"/>
  <c r="AQ83"/>
  <c r="AS83"/>
  <c r="AT83"/>
  <c r="BD83"/>
  <c r="BE83"/>
  <c r="AQ84"/>
  <c r="AS84"/>
  <c r="AT84"/>
  <c r="BD84"/>
  <c r="BE84"/>
  <c r="AQ85"/>
  <c r="AS85"/>
  <c r="AT85"/>
  <c r="BD85"/>
  <c r="BE85"/>
  <c r="AS86"/>
  <c r="AT86"/>
  <c r="BD86"/>
  <c r="BE86"/>
  <c r="AQ87"/>
  <c r="AT87"/>
  <c r="BD87"/>
  <c r="BE87"/>
  <c r="AQ88"/>
  <c r="AT88"/>
  <c r="BD88"/>
  <c r="BE88"/>
  <c r="AQ89"/>
  <c r="AS89"/>
  <c r="AT89"/>
  <c r="BD89"/>
  <c r="BE89"/>
  <c r="AQ90"/>
  <c r="AS90"/>
  <c r="AT90"/>
  <c r="BD90"/>
  <c r="BE90"/>
  <c r="AQ91"/>
  <c r="AS91"/>
  <c r="AT91"/>
  <c r="BD91"/>
  <c r="BE91"/>
  <c r="AQ92"/>
  <c r="AS92"/>
  <c r="AT92"/>
  <c r="BD92"/>
  <c r="BE92"/>
  <c r="AQ93"/>
  <c r="AT93"/>
  <c r="BD93"/>
  <c r="BE93"/>
  <c r="AQ94"/>
  <c r="AS94"/>
  <c r="AT94"/>
  <c r="BD94"/>
  <c r="BE94"/>
  <c r="AQ95"/>
  <c r="AS95"/>
  <c r="AT95"/>
  <c r="BD95"/>
  <c r="BE95"/>
  <c r="AQ96"/>
  <c r="AS96"/>
  <c r="AT96"/>
  <c r="BD96"/>
  <c r="BE96"/>
  <c r="AQ97"/>
  <c r="AS97"/>
  <c r="AT97"/>
  <c r="BD97"/>
  <c r="BE97"/>
  <c r="AQ98"/>
  <c r="AS98"/>
  <c r="AT98"/>
  <c r="BD98"/>
  <c r="BE98"/>
  <c r="AQ99"/>
  <c r="AS99"/>
  <c r="AT99"/>
  <c r="BD99"/>
  <c r="BE99"/>
  <c r="AQ100"/>
  <c r="AS100"/>
  <c r="AT100"/>
  <c r="BD100"/>
  <c r="BE100"/>
  <c r="AQ101"/>
  <c r="AS101"/>
  <c r="AT101"/>
  <c r="BD101"/>
  <c r="BE101"/>
  <c r="AQ102"/>
  <c r="AS102"/>
  <c r="AT102"/>
  <c r="BD102"/>
  <c r="BE102"/>
  <c r="AQ103"/>
  <c r="AS103"/>
  <c r="AT103"/>
  <c r="BD103"/>
  <c r="BE103"/>
  <c r="AQ104"/>
  <c r="AS104"/>
  <c r="AT104"/>
  <c r="BD104"/>
  <c r="BE104"/>
  <c r="AQ105"/>
  <c r="AS105"/>
  <c r="AT105"/>
  <c r="BD105"/>
  <c r="BE105"/>
  <c r="AQ106"/>
  <c r="AS106"/>
  <c r="AT106"/>
  <c r="BD106"/>
  <c r="BE106"/>
  <c r="AQ107"/>
  <c r="AS107"/>
  <c r="AT107"/>
  <c r="BD107"/>
  <c r="BE107"/>
  <c r="AQ108"/>
  <c r="AS108"/>
  <c r="AT108"/>
  <c r="BD108"/>
  <c r="BE108"/>
  <c r="AQ109"/>
  <c r="AT109"/>
  <c r="BD109"/>
  <c r="BE109"/>
  <c r="AQ110"/>
  <c r="AS110"/>
  <c r="AT110"/>
  <c r="BD110"/>
  <c r="BE110"/>
  <c r="AQ112"/>
  <c r="AS112"/>
  <c r="AT112"/>
  <c r="BD112"/>
  <c r="BE112"/>
  <c r="AQ113"/>
  <c r="AT113"/>
  <c r="BD113"/>
  <c r="BE113"/>
  <c r="AT114"/>
  <c r="BD114"/>
  <c r="BE114"/>
  <c r="AT115"/>
  <c r="BD115"/>
  <c r="BE115"/>
  <c r="AQ116"/>
  <c r="AR116" s="1"/>
  <c r="AT116"/>
  <c r="BD116"/>
  <c r="BE116"/>
  <c r="AS117"/>
  <c r="AT117"/>
  <c r="BD117"/>
  <c r="BE117"/>
  <c r="AS118"/>
  <c r="AT118"/>
  <c r="BD118"/>
  <c r="BE118"/>
  <c r="AQ119"/>
  <c r="AS119"/>
  <c r="AT119"/>
  <c r="BD119"/>
  <c r="BE119"/>
  <c r="AQ120"/>
  <c r="AS120"/>
  <c r="AT120"/>
  <c r="BD120"/>
  <c r="BE120"/>
  <c r="AQ121"/>
  <c r="AS121"/>
  <c r="AT121"/>
  <c r="BD121"/>
  <c r="BE121"/>
  <c r="AQ122"/>
  <c r="AS122"/>
  <c r="AT122"/>
  <c r="BD122"/>
  <c r="BE122"/>
  <c r="AQ123"/>
  <c r="AS123"/>
  <c r="AT123"/>
  <c r="BD123"/>
  <c r="BE123"/>
  <c r="AQ127"/>
  <c r="AS127"/>
  <c r="AT127"/>
  <c r="BD127"/>
  <c r="BE127"/>
  <c r="AT128"/>
  <c r="BD128"/>
  <c r="BE128"/>
  <c r="AT129"/>
  <c r="BD129"/>
  <c r="BE129"/>
  <c r="AQ130"/>
  <c r="AS130"/>
  <c r="AT130"/>
  <c r="BD130"/>
  <c r="BE130"/>
  <c r="AQ131"/>
  <c r="AS131"/>
  <c r="AT131"/>
  <c r="BD131"/>
  <c r="BE131"/>
  <c r="AQ132"/>
  <c r="AS132"/>
  <c r="AT132"/>
  <c r="BD132"/>
  <c r="BE132"/>
  <c r="AQ133"/>
  <c r="AS133"/>
  <c r="AT133"/>
  <c r="BD133"/>
  <c r="BE133"/>
  <c r="AQ134"/>
  <c r="AS134"/>
  <c r="AT134"/>
  <c r="BD134"/>
  <c r="BE134"/>
  <c r="AS135"/>
  <c r="AT135"/>
  <c r="BD135"/>
  <c r="BE135"/>
  <c r="AQ136"/>
  <c r="AS136"/>
  <c r="AT136"/>
  <c r="BD136"/>
  <c r="BE136"/>
  <c r="AQ137"/>
  <c r="AS137"/>
  <c r="AT137"/>
  <c r="BD137"/>
  <c r="BE137"/>
  <c r="AQ138"/>
  <c r="AS138"/>
  <c r="AT138"/>
  <c r="BD138"/>
  <c r="BE138"/>
  <c r="AQ139"/>
  <c r="AT139"/>
  <c r="BD139"/>
  <c r="BE139"/>
  <c r="AQ140"/>
  <c r="AT140"/>
  <c r="BD140"/>
  <c r="BE140"/>
  <c r="AQ141"/>
  <c r="AS141"/>
  <c r="AT141"/>
  <c r="BD141"/>
  <c r="BE141"/>
  <c r="AQ142"/>
  <c r="AS142"/>
  <c r="AT142"/>
  <c r="BD142"/>
  <c r="BE142"/>
  <c r="AQ145"/>
  <c r="AR145" s="1"/>
  <c r="AT145"/>
  <c r="BD145"/>
  <c r="BE145"/>
  <c r="AQ146"/>
  <c r="AS146"/>
  <c r="AT146"/>
  <c r="BD146"/>
  <c r="BE146"/>
  <c r="AQ147"/>
  <c r="AS147"/>
  <c r="AT147"/>
  <c r="BD147"/>
  <c r="BE147"/>
  <c r="AQ148"/>
  <c r="AS148"/>
  <c r="AT148"/>
  <c r="BD148"/>
  <c r="BE148"/>
  <c r="AQ149"/>
  <c r="AS149"/>
  <c r="AT149"/>
  <c r="BD149"/>
  <c r="BE149"/>
  <c r="AQ150"/>
  <c r="AS150"/>
  <c r="AT150"/>
  <c r="BD150"/>
  <c r="BE150"/>
  <c r="AQ151"/>
  <c r="AS151"/>
  <c r="AT151"/>
  <c r="BD151"/>
  <c r="BE151"/>
  <c r="AQ152"/>
  <c r="AS152"/>
  <c r="AT152"/>
  <c r="BD152"/>
  <c r="BE152"/>
  <c r="AQ153"/>
  <c r="AS153"/>
  <c r="AT153"/>
  <c r="BD153"/>
  <c r="BE153"/>
  <c r="AQ154"/>
  <c r="AS154"/>
  <c r="AT154"/>
  <c r="BD154"/>
  <c r="BE154"/>
  <c r="AQ155"/>
  <c r="AS155"/>
  <c r="AT155"/>
  <c r="BD155"/>
  <c r="BE155"/>
  <c r="AQ156"/>
  <c r="AS156"/>
  <c r="AT156"/>
  <c r="BD156"/>
  <c r="BE156"/>
  <c r="AS157"/>
  <c r="AT157"/>
  <c r="BD157"/>
  <c r="BE157"/>
  <c r="AQ158"/>
  <c r="AS158"/>
  <c r="AT158"/>
  <c r="BD158"/>
  <c r="BE158"/>
  <c r="AQ159"/>
  <c r="AS159"/>
  <c r="AT159"/>
  <c r="BD159"/>
  <c r="BE159"/>
  <c r="AQ160"/>
  <c r="AS160"/>
  <c r="AT160"/>
  <c r="BD160"/>
  <c r="BE160"/>
  <c r="AQ161"/>
  <c r="AT161"/>
  <c r="BD161"/>
  <c r="BE161"/>
  <c r="AQ162"/>
  <c r="AS162"/>
  <c r="AT162"/>
  <c r="BD162"/>
  <c r="BE162"/>
  <c r="AQ163"/>
  <c r="AT163"/>
  <c r="BD163"/>
  <c r="BE163"/>
  <c r="AQ164"/>
  <c r="AS164"/>
  <c r="AT164"/>
  <c r="BD164"/>
  <c r="BE164"/>
  <c r="AQ165"/>
  <c r="AS165"/>
  <c r="AT165"/>
  <c r="BD165"/>
  <c r="BE165"/>
  <c r="AQ166"/>
  <c r="AT166"/>
  <c r="BD166"/>
  <c r="BE166"/>
  <c r="AQ167"/>
  <c r="AT167"/>
  <c r="BD167"/>
  <c r="BE167"/>
  <c r="AQ168"/>
  <c r="AS168"/>
  <c r="AT168"/>
  <c r="BD168"/>
  <c r="BE168"/>
  <c r="AQ169"/>
  <c r="AS169"/>
  <c r="AT169"/>
  <c r="BD169"/>
  <c r="BE169"/>
  <c r="AQ170"/>
  <c r="AS170"/>
  <c r="AT170"/>
  <c r="BD170"/>
  <c r="BE170"/>
  <c r="AS171"/>
  <c r="AT171"/>
  <c r="BD171"/>
  <c r="BE171"/>
  <c r="AS172"/>
  <c r="AT172"/>
  <c r="BD172"/>
  <c r="BE172"/>
  <c r="AS173"/>
  <c r="AT173"/>
  <c r="BD173"/>
  <c r="BE173"/>
  <c r="AS174"/>
  <c r="AT174"/>
  <c r="BD174"/>
  <c r="BE174"/>
  <c r="AS175"/>
  <c r="AT175"/>
  <c r="BD175"/>
  <c r="BE175"/>
  <c r="AS178"/>
  <c r="AT178"/>
  <c r="BD178"/>
  <c r="BE178"/>
  <c r="AS179"/>
  <c r="AT179"/>
  <c r="BD179"/>
  <c r="BE179"/>
  <c r="AS180"/>
  <c r="AT180"/>
  <c r="BD180"/>
  <c r="BE180"/>
  <c r="AT181"/>
  <c r="BD181"/>
  <c r="BE181"/>
  <c r="AS182"/>
  <c r="AT182"/>
  <c r="BD182"/>
  <c r="BE182"/>
  <c r="AS183"/>
  <c r="AT183"/>
  <c r="BD183"/>
  <c r="BE183"/>
  <c r="AT184"/>
  <c r="BD184"/>
  <c r="BE184"/>
  <c r="AT185"/>
  <c r="BD185"/>
  <c r="BE185"/>
  <c r="AS186"/>
  <c r="AT186"/>
  <c r="BD186"/>
  <c r="BE186"/>
  <c r="AS187"/>
  <c r="AT187"/>
  <c r="BD187"/>
  <c r="BE187"/>
  <c r="AS188"/>
  <c r="AT188"/>
  <c r="BD188"/>
  <c r="BE188"/>
  <c r="AS189"/>
  <c r="AT189"/>
  <c r="BD189"/>
  <c r="BE189"/>
  <c r="AS190"/>
  <c r="AT190"/>
  <c r="BD190"/>
  <c r="BE190"/>
  <c r="AS191"/>
  <c r="AT191"/>
  <c r="BD191"/>
  <c r="BE191"/>
  <c r="AS192"/>
  <c r="AT192"/>
  <c r="BD192"/>
  <c r="BE192"/>
  <c r="AT193"/>
  <c r="BD193"/>
  <c r="BE193"/>
  <c r="AS194"/>
  <c r="AT194"/>
  <c r="BD194"/>
  <c r="BE194"/>
  <c r="AT195"/>
  <c r="BD195"/>
  <c r="BE195"/>
  <c r="AS196"/>
  <c r="AT196"/>
  <c r="BD196"/>
  <c r="BE196"/>
  <c r="AS197"/>
  <c r="AT197"/>
  <c r="BD197"/>
  <c r="BE197"/>
  <c r="AS198"/>
  <c r="AT198"/>
  <c r="BD198"/>
  <c r="BE198"/>
  <c r="AS199"/>
  <c r="AT199"/>
  <c r="BD199"/>
  <c r="BE199"/>
  <c r="AS200"/>
  <c r="AT200"/>
  <c r="BD200"/>
  <c r="BE200"/>
  <c r="AS201"/>
  <c r="AT201"/>
  <c r="BD201"/>
  <c r="BE201"/>
  <c r="AT204"/>
  <c r="BD204"/>
  <c r="BE204"/>
  <c r="AS205"/>
  <c r="AT205"/>
  <c r="BD205"/>
  <c r="BE205"/>
  <c r="AT206"/>
  <c r="BD206"/>
  <c r="BE206"/>
  <c r="AS207"/>
  <c r="AT207"/>
  <c r="BD207"/>
  <c r="BE207"/>
  <c r="AT208"/>
  <c r="BD208"/>
  <c r="BE208"/>
  <c r="AS211"/>
  <c r="AT211"/>
  <c r="BD211"/>
  <c r="BE211"/>
  <c r="AS212"/>
  <c r="AT212"/>
  <c r="BD212"/>
  <c r="BE212"/>
  <c r="AS213"/>
  <c r="AT213"/>
  <c r="BD213"/>
  <c r="BE213"/>
  <c r="AS214"/>
  <c r="AT214"/>
  <c r="BD214"/>
  <c r="BE214"/>
  <c r="AS215"/>
  <c r="AT215"/>
  <c r="BD215"/>
  <c r="BE215"/>
  <c r="AS216"/>
  <c r="AT216"/>
  <c r="BD216"/>
  <c r="BE216"/>
  <c r="AS219"/>
  <c r="AT219"/>
  <c r="BD219"/>
  <c r="BE219"/>
  <c r="AS220"/>
  <c r="AT220"/>
  <c r="BD220"/>
  <c r="BE220"/>
  <c r="AS221"/>
  <c r="AT221"/>
  <c r="BD221"/>
  <c r="BE221"/>
  <c r="AS222"/>
  <c r="AT222"/>
  <c r="BD222"/>
  <c r="BE222"/>
  <c r="AS223"/>
  <c r="AT223"/>
  <c r="BD223"/>
  <c r="BE223"/>
  <c r="AS224"/>
  <c r="AT224"/>
  <c r="BD224"/>
  <c r="BE224"/>
  <c r="AS225"/>
  <c r="AT225"/>
  <c r="BD225"/>
  <c r="BE225"/>
  <c r="AS226"/>
  <c r="AT226"/>
  <c r="BD226"/>
  <c r="BE226"/>
  <c r="AR229"/>
  <c r="AS229"/>
  <c r="AR231"/>
  <c r="AM13"/>
  <c r="AN13" s="1"/>
  <c r="AH228"/>
  <c r="AH227"/>
  <c r="AD228"/>
  <c r="AD227"/>
  <c r="AE218"/>
  <c r="AH218" s="1"/>
  <c r="AD218"/>
  <c r="AB218"/>
  <c r="Z218"/>
  <c r="AE210"/>
  <c r="AH210" s="1"/>
  <c r="AD210"/>
  <c r="AB210"/>
  <c r="Z210"/>
  <c r="AE209"/>
  <c r="AO209" s="1"/>
  <c r="AP209" s="1"/>
  <c r="Z209"/>
  <c r="AH209"/>
  <c r="AD209"/>
  <c r="AB209"/>
  <c r="AD203"/>
  <c r="AD202"/>
  <c r="AE202"/>
  <c r="AH202" s="1"/>
  <c r="AS77" l="1"/>
  <c r="AQ17"/>
  <c r="AM73"/>
  <c r="AN73" s="1"/>
  <c r="AM109"/>
  <c r="AN109" s="1"/>
  <c r="AS208"/>
  <c r="AS26"/>
  <c r="AA230"/>
  <c r="AH30"/>
  <c r="AQ30"/>
  <c r="AR30" s="1"/>
  <c r="AO30"/>
  <c r="AP30" s="1"/>
  <c r="AQ157"/>
  <c r="AH203"/>
  <c r="AS181"/>
  <c r="AS161"/>
  <c r="AS113"/>
  <c r="AS29"/>
  <c r="AS27"/>
  <c r="AM22"/>
  <c r="AN22" s="1"/>
  <c r="AM87"/>
  <c r="AN87" s="1"/>
  <c r="AS195"/>
  <c r="AS163"/>
  <c r="AQ129"/>
  <c r="AS116"/>
  <c r="AS88"/>
  <c r="AS32"/>
  <c r="AM129"/>
  <c r="AN129" s="1"/>
  <c r="AS206"/>
  <c r="AS115"/>
  <c r="AS93"/>
  <c r="AS76"/>
  <c r="AO202"/>
  <c r="AP202" s="1"/>
  <c r="AO210"/>
  <c r="AP210" s="1"/>
  <c r="AO218"/>
  <c r="AP218" s="1"/>
  <c r="AS193"/>
  <c r="AS114"/>
  <c r="AS25"/>
  <c r="Q228"/>
  <c r="AM228" s="1"/>
  <c r="AN228" s="1"/>
  <c r="Q227"/>
  <c r="AM227" s="1"/>
  <c r="AN227" s="1"/>
  <c r="Q210"/>
  <c r="AM210" s="1"/>
  <c r="AN210" s="1"/>
  <c r="O209"/>
  <c r="AM209" s="1"/>
  <c r="AN209" s="1"/>
  <c r="O203"/>
  <c r="AM203" s="1"/>
  <c r="AN203" s="1"/>
  <c r="Q202"/>
  <c r="AM202" s="1"/>
  <c r="AN202" s="1"/>
  <c r="AB177"/>
  <c r="AE177"/>
  <c r="AD177"/>
  <c r="AD176"/>
  <c r="AE176"/>
  <c r="O176"/>
  <c r="AM176" s="1"/>
  <c r="AN176" s="1"/>
  <c r="AH144"/>
  <c r="AD144"/>
  <c r="AD143"/>
  <c r="AE143"/>
  <c r="O144"/>
  <c r="AM144" s="1"/>
  <c r="AN144" s="1"/>
  <c r="O143"/>
  <c r="AM143" s="1"/>
  <c r="AN143" s="1"/>
  <c r="AD126"/>
  <c r="AE126"/>
  <c r="AC125"/>
  <c r="AE125" s="1"/>
  <c r="AD124"/>
  <c r="AE124"/>
  <c r="O124"/>
  <c r="AM124" s="1"/>
  <c r="AN124" s="1"/>
  <c r="Z111"/>
  <c r="AB111"/>
  <c r="AD111"/>
  <c r="AE111"/>
  <c r="AD80"/>
  <c r="AE80"/>
  <c r="O80"/>
  <c r="AM80" s="1"/>
  <c r="AN80" s="1"/>
  <c r="P79"/>
  <c r="AM79" s="1"/>
  <c r="AN79" s="1"/>
  <c r="Y79"/>
  <c r="AD69"/>
  <c r="AB69"/>
  <c r="AE69"/>
  <c r="AD68"/>
  <c r="AB68"/>
  <c r="Z68"/>
  <c r="AE68"/>
  <c r="Q69"/>
  <c r="AM69" s="1"/>
  <c r="AN69" s="1"/>
  <c r="Q68"/>
  <c r="AM68" s="1"/>
  <c r="AN68" s="1"/>
  <c r="AH68" l="1"/>
  <c r="AO68"/>
  <c r="AP68" s="1"/>
  <c r="AH69"/>
  <c r="AO69"/>
  <c r="AP69" s="1"/>
  <c r="AH80"/>
  <c r="AO80"/>
  <c r="AP80" s="1"/>
  <c r="Z79"/>
  <c r="AO79"/>
  <c r="AP79" s="1"/>
  <c r="AH124"/>
  <c r="AO124"/>
  <c r="AP124" s="1"/>
  <c r="AH125"/>
  <c r="AO125"/>
  <c r="AP125" s="1"/>
  <c r="AH176"/>
  <c r="AO176"/>
  <c r="AP176" s="1"/>
  <c r="AH111"/>
  <c r="AO111"/>
  <c r="AP111" s="1"/>
  <c r="AH126"/>
  <c r="AO126"/>
  <c r="AP126" s="1"/>
  <c r="AH143"/>
  <c r="AO143"/>
  <c r="AP143" s="1"/>
  <c r="AH177"/>
  <c r="AO177"/>
  <c r="AP177" s="1"/>
  <c r="AD125"/>
  <c r="AD54"/>
  <c r="AH54"/>
  <c r="AH38" l="1"/>
  <c r="AD38"/>
  <c r="AB38"/>
  <c r="Z38"/>
  <c r="AH37"/>
  <c r="AB37"/>
  <c r="Z37"/>
  <c r="AH36"/>
  <c r="Z36"/>
  <c r="AH35"/>
  <c r="Z35"/>
  <c r="K435" i="14" l="1"/>
  <c r="J435"/>
  <c r="I435"/>
  <c r="H435"/>
  <c r="F435"/>
  <c r="O424"/>
  <c r="G412"/>
  <c r="P411"/>
  <c r="K411"/>
  <c r="P410"/>
  <c r="K410"/>
  <c r="P409"/>
  <c r="K409"/>
  <c r="P408"/>
  <c r="K408"/>
  <c r="P407"/>
  <c r="M407"/>
  <c r="K407"/>
  <c r="P406"/>
  <c r="K406"/>
  <c r="P405"/>
  <c r="K405"/>
  <c r="P404"/>
  <c r="K404"/>
  <c r="P403"/>
  <c r="K403"/>
  <c r="P402"/>
  <c r="K402"/>
  <c r="P401"/>
  <c r="K401"/>
  <c r="P400"/>
  <c r="K400"/>
  <c r="P399"/>
  <c r="K399"/>
  <c r="P398"/>
  <c r="K398"/>
  <c r="P397"/>
  <c r="K397"/>
  <c r="P396"/>
  <c r="K396"/>
  <c r="P395"/>
  <c r="K395"/>
  <c r="P394"/>
  <c r="K394"/>
  <c r="P393"/>
  <c r="M393"/>
  <c r="K393"/>
  <c r="P390"/>
  <c r="K390"/>
  <c r="P389"/>
  <c r="K389"/>
  <c r="P388"/>
  <c r="K388"/>
  <c r="P387"/>
  <c r="K387"/>
  <c r="P386"/>
  <c r="K386"/>
  <c r="P385"/>
  <c r="K385"/>
  <c r="P384"/>
  <c r="K384"/>
  <c r="P381"/>
  <c r="M381"/>
  <c r="K381"/>
  <c r="P380"/>
  <c r="M380" s="1"/>
  <c r="K380"/>
  <c r="P379"/>
  <c r="M379" s="1"/>
  <c r="K379"/>
  <c r="P378"/>
  <c r="K378"/>
  <c r="P377"/>
  <c r="K377"/>
  <c r="P376"/>
  <c r="K376"/>
  <c r="P375"/>
  <c r="K375"/>
  <c r="P374"/>
  <c r="K374"/>
  <c r="P373"/>
  <c r="M373"/>
  <c r="K373"/>
  <c r="P372"/>
  <c r="M372"/>
  <c r="K372"/>
  <c r="P371"/>
  <c r="M371"/>
  <c r="K371"/>
  <c r="P370"/>
  <c r="K370"/>
  <c r="P369"/>
  <c r="M369"/>
  <c r="P368"/>
  <c r="K368"/>
  <c r="P367"/>
  <c r="K367"/>
  <c r="P366"/>
  <c r="K366"/>
  <c r="P365"/>
  <c r="K365"/>
  <c r="P364"/>
  <c r="K364"/>
  <c r="P363"/>
  <c r="K363"/>
  <c r="P362"/>
  <c r="K362"/>
  <c r="P361"/>
  <c r="K361"/>
  <c r="P358"/>
  <c r="P357"/>
  <c r="P356"/>
  <c r="P355"/>
  <c r="P354"/>
  <c r="P353"/>
  <c r="P352"/>
  <c r="P351"/>
  <c r="P350"/>
  <c r="P349"/>
  <c r="P346"/>
  <c r="K346"/>
  <c r="P345"/>
  <c r="K345"/>
  <c r="P344"/>
  <c r="K344"/>
  <c r="P343"/>
  <c r="K343"/>
  <c r="P342"/>
  <c r="K342"/>
  <c r="P341"/>
  <c r="K341"/>
  <c r="P340"/>
  <c r="K340"/>
  <c r="P339"/>
  <c r="K339"/>
  <c r="P336"/>
  <c r="K336"/>
  <c r="P335"/>
  <c r="K335"/>
  <c r="P334"/>
  <c r="K334"/>
  <c r="P333"/>
  <c r="K333"/>
  <c r="P332"/>
  <c r="K332"/>
  <c r="P331"/>
  <c r="K331"/>
  <c r="P328"/>
  <c r="K328"/>
  <c r="P327"/>
  <c r="K327"/>
  <c r="P326"/>
  <c r="K326"/>
  <c r="P325"/>
  <c r="K325"/>
  <c r="P324"/>
  <c r="K324"/>
  <c r="P323"/>
  <c r="K323"/>
  <c r="P322"/>
  <c r="K322"/>
  <c r="P321"/>
  <c r="K321"/>
  <c r="P320"/>
  <c r="K320"/>
  <c r="P319"/>
  <c r="K319"/>
  <c r="P318"/>
  <c r="K318"/>
  <c r="P317"/>
  <c r="K317"/>
  <c r="P316"/>
  <c r="K316"/>
  <c r="P313"/>
  <c r="K313"/>
  <c r="P312"/>
  <c r="K312"/>
  <c r="P311"/>
  <c r="K311"/>
  <c r="P310"/>
  <c r="K310"/>
  <c r="P309"/>
  <c r="K309"/>
  <c r="P308"/>
  <c r="K308"/>
  <c r="P307"/>
  <c r="K307"/>
  <c r="P304"/>
  <c r="K304"/>
  <c r="P303"/>
  <c r="K303"/>
  <c r="P302"/>
  <c r="K302"/>
  <c r="P299"/>
  <c r="K299"/>
  <c r="P298"/>
  <c r="K298"/>
  <c r="P297"/>
  <c r="K297"/>
  <c r="P296"/>
  <c r="K296"/>
  <c r="P295"/>
  <c r="K295"/>
  <c r="P294"/>
  <c r="K294"/>
  <c r="P293"/>
  <c r="K293"/>
  <c r="P292"/>
  <c r="K292"/>
  <c r="P291"/>
  <c r="K291"/>
  <c r="P290"/>
  <c r="K290"/>
  <c r="P287"/>
  <c r="K287"/>
  <c r="P286"/>
  <c r="K286"/>
  <c r="P285"/>
  <c r="K285"/>
  <c r="P284"/>
  <c r="K284"/>
  <c r="P283"/>
  <c r="K283"/>
  <c r="P282"/>
  <c r="K282"/>
  <c r="P281"/>
  <c r="K281"/>
  <c r="P280"/>
  <c r="K280"/>
  <c r="P279"/>
  <c r="K279"/>
  <c r="P278"/>
  <c r="K278"/>
  <c r="P277"/>
  <c r="K277"/>
  <c r="P276"/>
  <c r="K276"/>
  <c r="P275"/>
  <c r="K275"/>
  <c r="P274"/>
  <c r="K274"/>
  <c r="P273"/>
  <c r="K273"/>
  <c r="P272"/>
  <c r="K272"/>
  <c r="P271"/>
  <c r="K271"/>
  <c r="P270"/>
  <c r="K270"/>
  <c r="P269"/>
  <c r="K269"/>
  <c r="P268"/>
  <c r="K268"/>
  <c r="P267"/>
  <c r="K267"/>
  <c r="P266"/>
  <c r="K266"/>
  <c r="P265"/>
  <c r="K265"/>
  <c r="P264"/>
  <c r="K264"/>
  <c r="P263"/>
  <c r="K263"/>
  <c r="P262"/>
  <c r="K262"/>
  <c r="P261"/>
  <c r="K261"/>
  <c r="P260"/>
  <c r="K260"/>
  <c r="P259"/>
  <c r="K259"/>
  <c r="P258"/>
  <c r="K258"/>
  <c r="P257"/>
  <c r="K257"/>
  <c r="P256"/>
  <c r="K256"/>
  <c r="P255"/>
  <c r="K255"/>
  <c r="P254"/>
  <c r="K254"/>
  <c r="P253"/>
  <c r="K253"/>
  <c r="P250"/>
  <c r="K250"/>
  <c r="P249"/>
  <c r="K249"/>
  <c r="P248"/>
  <c r="K248"/>
  <c r="P247"/>
  <c r="K247"/>
  <c r="P246"/>
  <c r="K246"/>
  <c r="P245"/>
  <c r="K245"/>
  <c r="P244"/>
  <c r="K244"/>
  <c r="P243"/>
  <c r="K243"/>
  <c r="P242"/>
  <c r="K242"/>
  <c r="P241"/>
  <c r="K241"/>
  <c r="P240"/>
  <c r="K240"/>
  <c r="P239"/>
  <c r="K239"/>
  <c r="P238"/>
  <c r="K238"/>
  <c r="P237"/>
  <c r="K237"/>
  <c r="P236"/>
  <c r="K236"/>
  <c r="P235"/>
  <c r="K235"/>
  <c r="P234"/>
  <c r="K234"/>
  <c r="P233"/>
  <c r="K233"/>
  <c r="P232"/>
  <c r="K232"/>
  <c r="P231"/>
  <c r="K231"/>
  <c r="P230"/>
  <c r="K230"/>
  <c r="P229"/>
  <c r="K229"/>
  <c r="P228"/>
  <c r="K228"/>
  <c r="P227"/>
  <c r="K227"/>
  <c r="P226"/>
  <c r="K226"/>
  <c r="P225"/>
  <c r="K225"/>
  <c r="P224"/>
  <c r="K224"/>
  <c r="P223"/>
  <c r="K223"/>
  <c r="P222"/>
  <c r="K222"/>
  <c r="P221"/>
  <c r="K221"/>
  <c r="P220"/>
  <c r="K220"/>
  <c r="P219"/>
  <c r="K219"/>
  <c r="P218"/>
  <c r="K218"/>
  <c r="P217"/>
  <c r="K217"/>
  <c r="P216"/>
  <c r="K216"/>
  <c r="P215"/>
  <c r="K215"/>
  <c r="P214"/>
  <c r="K214"/>
  <c r="P213"/>
  <c r="K213"/>
  <c r="P212"/>
  <c r="K212"/>
  <c r="P211"/>
  <c r="K211"/>
  <c r="P210"/>
  <c r="K210"/>
  <c r="P209"/>
  <c r="K209"/>
  <c r="P208"/>
  <c r="K208"/>
  <c r="P207"/>
  <c r="K207"/>
  <c r="P206"/>
  <c r="K206"/>
  <c r="P205"/>
  <c r="K205"/>
  <c r="P204"/>
  <c r="K204"/>
  <c r="P203"/>
  <c r="K203"/>
  <c r="P202"/>
  <c r="K202"/>
  <c r="P201"/>
  <c r="K201"/>
  <c r="P200"/>
  <c r="K200"/>
  <c r="P199"/>
  <c r="K199"/>
  <c r="P196"/>
  <c r="K196"/>
  <c r="P195"/>
  <c r="K195"/>
  <c r="P194"/>
  <c r="K194"/>
  <c r="P193"/>
  <c r="K193"/>
  <c r="P192"/>
  <c r="K192"/>
  <c r="P191"/>
  <c r="K191"/>
  <c r="P190"/>
  <c r="K190"/>
  <c r="P189"/>
  <c r="K189"/>
  <c r="P188"/>
  <c r="K188"/>
  <c r="P187"/>
  <c r="M187"/>
  <c r="P186"/>
  <c r="K186"/>
  <c r="P185"/>
  <c r="K185"/>
  <c r="P184"/>
  <c r="M184"/>
  <c r="P183"/>
  <c r="K183"/>
  <c r="P182"/>
  <c r="K182"/>
  <c r="P179"/>
  <c r="K179"/>
  <c r="P178"/>
  <c r="K178"/>
  <c r="P177"/>
  <c r="K177"/>
  <c r="P176"/>
  <c r="K176"/>
  <c r="P175"/>
  <c r="K175"/>
  <c r="P174"/>
  <c r="K174"/>
  <c r="P173"/>
  <c r="K173"/>
  <c r="P172"/>
  <c r="K172"/>
  <c r="P171"/>
  <c r="K171"/>
  <c r="P170"/>
  <c r="K170"/>
  <c r="P169"/>
  <c r="K169"/>
  <c r="P168"/>
  <c r="K168"/>
  <c r="P167"/>
  <c r="K167"/>
  <c r="P166"/>
  <c r="K166"/>
  <c r="P165"/>
  <c r="K165"/>
  <c r="P162"/>
  <c r="K162"/>
  <c r="P161"/>
  <c r="K161"/>
  <c r="P160"/>
  <c r="K160"/>
  <c r="P159"/>
  <c r="K159"/>
  <c r="P158"/>
  <c r="M158" s="1"/>
  <c r="K158"/>
  <c r="P157"/>
  <c r="M157"/>
  <c r="K157"/>
  <c r="P156"/>
  <c r="K156"/>
  <c r="P155"/>
  <c r="K155"/>
  <c r="P154"/>
  <c r="M154" s="1"/>
  <c r="K154"/>
  <c r="P153"/>
  <c r="K153"/>
  <c r="P152"/>
  <c r="K152"/>
  <c r="P151"/>
  <c r="K151"/>
  <c r="P150"/>
  <c r="K150"/>
  <c r="P149"/>
  <c r="K149"/>
  <c r="P148"/>
  <c r="K148"/>
  <c r="P147"/>
  <c r="K147"/>
  <c r="P146"/>
  <c r="K146"/>
  <c r="P145"/>
  <c r="K145"/>
  <c r="P144"/>
  <c r="K144"/>
  <c r="P143"/>
  <c r="K143"/>
  <c r="P142"/>
  <c r="K142"/>
  <c r="P141"/>
  <c r="K141"/>
  <c r="P138"/>
  <c r="K138"/>
  <c r="P137"/>
  <c r="K137"/>
  <c r="P136"/>
  <c r="K136"/>
  <c r="P135"/>
  <c r="P134"/>
  <c r="K134"/>
  <c r="P133"/>
  <c r="K133"/>
  <c r="P132"/>
  <c r="K132"/>
  <c r="P131"/>
  <c r="K131"/>
  <c r="P130"/>
  <c r="K130"/>
  <c r="P129"/>
  <c r="K129"/>
  <c r="P128"/>
  <c r="K128"/>
  <c r="P127"/>
  <c r="K127"/>
  <c r="P126"/>
  <c r="K126"/>
  <c r="P125"/>
  <c r="K125"/>
  <c r="P124"/>
  <c r="K124"/>
  <c r="P123"/>
  <c r="K123"/>
  <c r="P122"/>
  <c r="K122"/>
  <c r="P121"/>
  <c r="K121"/>
  <c r="P120"/>
  <c r="K120"/>
  <c r="P117"/>
  <c r="P116"/>
  <c r="P115"/>
  <c r="K115"/>
  <c r="P114"/>
  <c r="K114"/>
  <c r="P113"/>
  <c r="K113"/>
  <c r="P112"/>
  <c r="K112"/>
  <c r="P111"/>
  <c r="P110"/>
  <c r="P109"/>
  <c r="K109"/>
  <c r="P108"/>
  <c r="K108"/>
  <c r="P107"/>
  <c r="K107"/>
  <c r="P106"/>
  <c r="K106"/>
  <c r="P105"/>
  <c r="K105"/>
  <c r="P104"/>
  <c r="K104"/>
  <c r="P103"/>
  <c r="K103"/>
  <c r="P102"/>
  <c r="K102"/>
  <c r="P101"/>
  <c r="P100"/>
  <c r="K100"/>
  <c r="P99"/>
  <c r="K99"/>
  <c r="P98"/>
  <c r="K98"/>
  <c r="P97"/>
  <c r="K97"/>
  <c r="P96"/>
  <c r="K96"/>
  <c r="P95"/>
  <c r="K95"/>
  <c r="P94"/>
  <c r="K94"/>
  <c r="P93"/>
  <c r="K93"/>
  <c r="P92"/>
  <c r="K92"/>
  <c r="P91"/>
  <c r="K91"/>
  <c r="P90"/>
  <c r="K90"/>
  <c r="P89"/>
  <c r="K89"/>
  <c r="P88"/>
  <c r="K88"/>
  <c r="P87"/>
  <c r="K87"/>
  <c r="P86"/>
  <c r="K86"/>
  <c r="P85"/>
  <c r="K85"/>
  <c r="P84"/>
  <c r="K84"/>
  <c r="P83"/>
  <c r="K83"/>
  <c r="P82"/>
  <c r="K82"/>
  <c r="P81"/>
  <c r="M81" s="1"/>
  <c r="P80"/>
  <c r="K80"/>
  <c r="P77"/>
  <c r="P76"/>
  <c r="P75"/>
  <c r="K75"/>
  <c r="P74"/>
  <c r="M74"/>
  <c r="P73"/>
  <c r="M73"/>
  <c r="P72"/>
  <c r="M72"/>
  <c r="P71"/>
  <c r="M71"/>
  <c r="P70"/>
  <c r="M70"/>
  <c r="P69"/>
  <c r="M69"/>
  <c r="P68"/>
  <c r="M68"/>
  <c r="P67"/>
  <c r="M67"/>
  <c r="K67"/>
  <c r="P66"/>
  <c r="K66"/>
  <c r="P65"/>
  <c r="P64"/>
  <c r="P63"/>
  <c r="P62"/>
  <c r="K62"/>
  <c r="P61"/>
  <c r="K61"/>
  <c r="P60"/>
  <c r="M60" s="1"/>
  <c r="K60"/>
  <c r="P59"/>
  <c r="M59" s="1"/>
  <c r="K59"/>
  <c r="P58"/>
  <c r="P57"/>
  <c r="K57"/>
  <c r="P56"/>
  <c r="K56"/>
  <c r="P55"/>
  <c r="K55"/>
  <c r="M55" s="1"/>
  <c r="P54"/>
  <c r="K54"/>
  <c r="P53"/>
  <c r="P52"/>
  <c r="P51"/>
  <c r="P50"/>
  <c r="P49"/>
  <c r="P48"/>
  <c r="P44"/>
  <c r="K44"/>
  <c r="P43"/>
  <c r="K43"/>
  <c r="P42"/>
  <c r="K42"/>
  <c r="P41"/>
  <c r="K41"/>
  <c r="P40"/>
  <c r="K40"/>
  <c r="P39"/>
  <c r="P38"/>
  <c r="K38"/>
  <c r="P37"/>
  <c r="K37"/>
  <c r="P36"/>
  <c r="K36"/>
  <c r="P35"/>
  <c r="K35"/>
  <c r="P34"/>
  <c r="M34"/>
  <c r="K34"/>
  <c r="P33"/>
  <c r="K33"/>
  <c r="P32"/>
  <c r="M32"/>
  <c r="K32"/>
  <c r="P31"/>
  <c r="K31"/>
  <c r="P30"/>
  <c r="K30"/>
  <c r="P29"/>
  <c r="K29"/>
  <c r="P28"/>
  <c r="K28"/>
  <c r="P26"/>
  <c r="K26"/>
  <c r="P25"/>
  <c r="K25"/>
  <c r="P24"/>
  <c r="K24"/>
  <c r="P23"/>
  <c r="K23"/>
  <c r="K21"/>
  <c r="P20"/>
  <c r="K20"/>
  <c r="P19"/>
  <c r="K19"/>
  <c r="P18"/>
  <c r="K18"/>
  <c r="P17"/>
  <c r="K17"/>
  <c r="P16"/>
  <c r="K16"/>
  <c r="P15"/>
  <c r="K15"/>
  <c r="P14"/>
  <c r="K14"/>
  <c r="P13"/>
  <c r="K13"/>
  <c r="P12"/>
  <c r="K12"/>
  <c r="O39" i="13"/>
  <c r="O77"/>
  <c r="O76"/>
  <c r="O74"/>
  <c r="L74"/>
  <c r="O73"/>
  <c r="L73"/>
  <c r="O72"/>
  <c r="L72"/>
  <c r="O71"/>
  <c r="L71"/>
  <c r="O70"/>
  <c r="L70"/>
  <c r="O69"/>
  <c r="L69"/>
  <c r="O68"/>
  <c r="L68"/>
  <c r="O65"/>
  <c r="O64"/>
  <c r="O63"/>
  <c r="O58"/>
  <c r="O53"/>
  <c r="O52"/>
  <c r="O51"/>
  <c r="O50"/>
  <c r="O49"/>
  <c r="O48"/>
  <c r="O101"/>
  <c r="O117"/>
  <c r="O116"/>
  <c r="O111"/>
  <c r="O110"/>
  <c r="O152"/>
  <c r="J152"/>
  <c r="J411"/>
  <c r="O411"/>
  <c r="J410"/>
  <c r="O410"/>
  <c r="J409"/>
  <c r="O409"/>
  <c r="O390"/>
  <c r="O389"/>
  <c r="O388"/>
  <c r="J388"/>
  <c r="J389"/>
  <c r="J390"/>
  <c r="J381"/>
  <c r="O381"/>
  <c r="L381" s="1"/>
  <c r="J380"/>
  <c r="O380"/>
  <c r="L380" s="1"/>
  <c r="O358"/>
  <c r="O357"/>
  <c r="O356"/>
  <c r="O346"/>
  <c r="O345"/>
  <c r="O344"/>
  <c r="J344"/>
  <c r="J345"/>
  <c r="J346"/>
  <c r="O336"/>
  <c r="J336"/>
  <c r="O335"/>
  <c r="J335"/>
  <c r="J313"/>
  <c r="O313"/>
  <c r="O299"/>
  <c r="O298"/>
  <c r="O297"/>
  <c r="J297"/>
  <c r="J298"/>
  <c r="J299"/>
  <c r="O287"/>
  <c r="O276"/>
  <c r="O277"/>
  <c r="O278"/>
  <c r="O279"/>
  <c r="O280"/>
  <c r="O281"/>
  <c r="O282"/>
  <c r="O283"/>
  <c r="O284"/>
  <c r="O285"/>
  <c r="O286"/>
  <c r="J276"/>
  <c r="J277"/>
  <c r="J278"/>
  <c r="J279"/>
  <c r="J280"/>
  <c r="J281"/>
  <c r="J282"/>
  <c r="J283"/>
  <c r="J284"/>
  <c r="J285"/>
  <c r="J286"/>
  <c r="J287"/>
  <c r="O190"/>
  <c r="O191"/>
  <c r="O192"/>
  <c r="O193"/>
  <c r="O194"/>
  <c r="O195"/>
  <c r="O196"/>
  <c r="J190"/>
  <c r="J191"/>
  <c r="J192"/>
  <c r="J193"/>
  <c r="J194"/>
  <c r="J195"/>
  <c r="J196"/>
  <c r="O173"/>
  <c r="O174"/>
  <c r="O175"/>
  <c r="O176"/>
  <c r="O177"/>
  <c r="O178"/>
  <c r="O179"/>
  <c r="J173"/>
  <c r="J174"/>
  <c r="J175"/>
  <c r="J176"/>
  <c r="J177"/>
  <c r="J178"/>
  <c r="J179"/>
  <c r="J162"/>
  <c r="O162"/>
  <c r="J161"/>
  <c r="O161"/>
  <c r="J160"/>
  <c r="O160"/>
  <c r="O149"/>
  <c r="J149"/>
  <c r="J138"/>
  <c r="J137"/>
  <c r="J136"/>
  <c r="O138"/>
  <c r="O137"/>
  <c r="O136"/>
  <c r="O135"/>
  <c r="J134"/>
  <c r="O134"/>
  <c r="J133"/>
  <c r="O133"/>
  <c r="J132"/>
  <c r="O132"/>
  <c r="J131"/>
  <c r="O131"/>
  <c r="J130"/>
  <c r="O130"/>
  <c r="J129"/>
  <c r="O129"/>
  <c r="J128"/>
  <c r="O128"/>
  <c r="J127"/>
  <c r="O127"/>
  <c r="J126"/>
  <c r="O126"/>
  <c r="O108"/>
  <c r="J108"/>
  <c r="O114"/>
  <c r="J114"/>
  <c r="O113"/>
  <c r="J113"/>
  <c r="O112"/>
  <c r="J112"/>
  <c r="O109"/>
  <c r="J109"/>
  <c r="O100"/>
  <c r="J100"/>
  <c r="O99"/>
  <c r="J99"/>
  <c r="O98"/>
  <c r="J98"/>
  <c r="O97"/>
  <c r="J97"/>
  <c r="O80"/>
  <c r="J80"/>
  <c r="O96"/>
  <c r="J96"/>
  <c r="O75"/>
  <c r="J75"/>
  <c r="O54"/>
  <c r="J54"/>
  <c r="O61"/>
  <c r="J61"/>
  <c r="O60"/>
  <c r="L60" s="1"/>
  <c r="J60"/>
  <c r="O57"/>
  <c r="J57"/>
  <c r="O67"/>
  <c r="L67"/>
  <c r="J67"/>
  <c r="O56"/>
  <c r="J56"/>
  <c r="O66"/>
  <c r="J66"/>
  <c r="O59"/>
  <c r="L59" s="1"/>
  <c r="J59"/>
  <c r="O55"/>
  <c r="J55"/>
  <c r="L55" s="1"/>
  <c r="O62"/>
  <c r="J62"/>
  <c r="O30"/>
  <c r="J30"/>
  <c r="O29"/>
  <c r="J29"/>
  <c r="J147"/>
  <c r="J292"/>
  <c r="J291"/>
  <c r="J272"/>
  <c r="J271"/>
  <c r="J328"/>
  <c r="J326"/>
  <c r="F412"/>
  <c r="O408"/>
  <c r="J408"/>
  <c r="O407"/>
  <c r="L407"/>
  <c r="J407"/>
  <c r="O406"/>
  <c r="J406"/>
  <c r="O405"/>
  <c r="J405"/>
  <c r="O404"/>
  <c r="J404"/>
  <c r="O403"/>
  <c r="J403"/>
  <c r="O402"/>
  <c r="J402"/>
  <c r="O401"/>
  <c r="J401"/>
  <c r="O400"/>
  <c r="J400"/>
  <c r="O399"/>
  <c r="J399"/>
  <c r="O398"/>
  <c r="J398"/>
  <c r="O397"/>
  <c r="J397"/>
  <c r="O396"/>
  <c r="J396"/>
  <c r="O395"/>
  <c r="J395"/>
  <c r="O394"/>
  <c r="J394"/>
  <c r="O393"/>
  <c r="L393"/>
  <c r="J393"/>
  <c r="O387"/>
  <c r="J387"/>
  <c r="O386"/>
  <c r="J386"/>
  <c r="O385"/>
  <c r="J385"/>
  <c r="O384"/>
  <c r="J384"/>
  <c r="O379"/>
  <c r="L379" s="1"/>
  <c r="J379"/>
  <c r="O378"/>
  <c r="J378"/>
  <c r="O377"/>
  <c r="J377"/>
  <c r="O376"/>
  <c r="J376"/>
  <c r="O375"/>
  <c r="J375"/>
  <c r="O374"/>
  <c r="J374"/>
  <c r="O373"/>
  <c r="L373"/>
  <c r="J373"/>
  <c r="O372"/>
  <c r="L372"/>
  <c r="J372"/>
  <c r="O371"/>
  <c r="L371"/>
  <c r="J371"/>
  <c r="O370"/>
  <c r="J370"/>
  <c r="O369"/>
  <c r="L369"/>
  <c r="O368"/>
  <c r="J368"/>
  <c r="O367"/>
  <c r="J367"/>
  <c r="O366"/>
  <c r="J366"/>
  <c r="O365"/>
  <c r="J365"/>
  <c r="O364"/>
  <c r="J364"/>
  <c r="O363"/>
  <c r="J363"/>
  <c r="O362"/>
  <c r="J362"/>
  <c r="O361"/>
  <c r="J361"/>
  <c r="O355"/>
  <c r="O354"/>
  <c r="O353"/>
  <c r="O352"/>
  <c r="O351"/>
  <c r="O350"/>
  <c r="O349"/>
  <c r="O343"/>
  <c r="J343"/>
  <c r="O342"/>
  <c r="J342"/>
  <c r="O341"/>
  <c r="J341"/>
  <c r="O340"/>
  <c r="J340"/>
  <c r="O339"/>
  <c r="J339"/>
  <c r="O334"/>
  <c r="J334"/>
  <c r="O333"/>
  <c r="J333"/>
  <c r="O332"/>
  <c r="J332"/>
  <c r="O331"/>
  <c r="J331"/>
  <c r="O328"/>
  <c r="O327"/>
  <c r="J327"/>
  <c r="O326"/>
  <c r="O325"/>
  <c r="J325"/>
  <c r="O324"/>
  <c r="J324"/>
  <c r="O323"/>
  <c r="J323"/>
  <c r="O322"/>
  <c r="J322"/>
  <c r="O321"/>
  <c r="J321"/>
  <c r="O320"/>
  <c r="J320"/>
  <c r="O319"/>
  <c r="J319"/>
  <c r="O318"/>
  <c r="J318"/>
  <c r="O317"/>
  <c r="J317"/>
  <c r="O316"/>
  <c r="J316"/>
  <c r="O312"/>
  <c r="J312"/>
  <c r="O311"/>
  <c r="J311"/>
  <c r="O310"/>
  <c r="J310"/>
  <c r="O309"/>
  <c r="J309"/>
  <c r="O308"/>
  <c r="J308"/>
  <c r="O307"/>
  <c r="J307"/>
  <c r="O304"/>
  <c r="J304"/>
  <c r="O303"/>
  <c r="J303"/>
  <c r="O302"/>
  <c r="J302"/>
  <c r="O296"/>
  <c r="J296"/>
  <c r="O295"/>
  <c r="J295"/>
  <c r="O294"/>
  <c r="J294"/>
  <c r="O293"/>
  <c r="J293"/>
  <c r="O292"/>
  <c r="O291"/>
  <c r="O290"/>
  <c r="J290"/>
  <c r="O275"/>
  <c r="J275"/>
  <c r="O274"/>
  <c r="J274"/>
  <c r="O273"/>
  <c r="J273"/>
  <c r="O272"/>
  <c r="O271"/>
  <c r="O270"/>
  <c r="J270"/>
  <c r="O269"/>
  <c r="J269"/>
  <c r="O268"/>
  <c r="J268"/>
  <c r="O267"/>
  <c r="J267"/>
  <c r="O266"/>
  <c r="J266"/>
  <c r="O265"/>
  <c r="J265"/>
  <c r="O264"/>
  <c r="J264"/>
  <c r="O263"/>
  <c r="J263"/>
  <c r="O262"/>
  <c r="J262"/>
  <c r="O261"/>
  <c r="J261"/>
  <c r="O260"/>
  <c r="J260"/>
  <c r="O259"/>
  <c r="J259"/>
  <c r="O258"/>
  <c r="J258"/>
  <c r="O257"/>
  <c r="J257"/>
  <c r="O256"/>
  <c r="J256"/>
  <c r="O255"/>
  <c r="J255"/>
  <c r="O254"/>
  <c r="J254"/>
  <c r="O253"/>
  <c r="J253"/>
  <c r="O250"/>
  <c r="J250"/>
  <c r="O249"/>
  <c r="J249"/>
  <c r="O248"/>
  <c r="J248"/>
  <c r="O247"/>
  <c r="J247"/>
  <c r="O246"/>
  <c r="J246"/>
  <c r="O245"/>
  <c r="J245"/>
  <c r="O244"/>
  <c r="J244"/>
  <c r="O243"/>
  <c r="J243"/>
  <c r="O242"/>
  <c r="J242"/>
  <c r="O241"/>
  <c r="J241"/>
  <c r="O240"/>
  <c r="J240"/>
  <c r="O239"/>
  <c r="J239"/>
  <c r="O238"/>
  <c r="J238"/>
  <c r="O237"/>
  <c r="J237"/>
  <c r="O236"/>
  <c r="J236"/>
  <c r="O235"/>
  <c r="J235"/>
  <c r="O234"/>
  <c r="J234"/>
  <c r="O233"/>
  <c r="J233"/>
  <c r="O232"/>
  <c r="J232"/>
  <c r="O231"/>
  <c r="J231"/>
  <c r="O230"/>
  <c r="J230"/>
  <c r="O229"/>
  <c r="J229"/>
  <c r="O228"/>
  <c r="J228"/>
  <c r="O227"/>
  <c r="J227"/>
  <c r="O226"/>
  <c r="J226"/>
  <c r="O225"/>
  <c r="J225"/>
  <c r="O224"/>
  <c r="J224"/>
  <c r="O223"/>
  <c r="J223"/>
  <c r="O222"/>
  <c r="J222"/>
  <c r="O221"/>
  <c r="J221"/>
  <c r="O220"/>
  <c r="J220"/>
  <c r="O219"/>
  <c r="J219"/>
  <c r="O218"/>
  <c r="J218"/>
  <c r="O217"/>
  <c r="J217"/>
  <c r="O216"/>
  <c r="J216"/>
  <c r="O215"/>
  <c r="J215"/>
  <c r="O214"/>
  <c r="J214"/>
  <c r="O213"/>
  <c r="J213"/>
  <c r="O212"/>
  <c r="J212"/>
  <c r="O211"/>
  <c r="J211"/>
  <c r="O210"/>
  <c r="J210"/>
  <c r="O209"/>
  <c r="J209"/>
  <c r="O208"/>
  <c r="J208"/>
  <c r="O207"/>
  <c r="J207"/>
  <c r="O206"/>
  <c r="J206"/>
  <c r="O205"/>
  <c r="J205"/>
  <c r="O204"/>
  <c r="J204"/>
  <c r="O203"/>
  <c r="J203"/>
  <c r="O202"/>
  <c r="J202"/>
  <c r="O201"/>
  <c r="J201"/>
  <c r="O200"/>
  <c r="J200"/>
  <c r="O199"/>
  <c r="J199"/>
  <c r="O189"/>
  <c r="J189"/>
  <c r="O188"/>
  <c r="J188"/>
  <c r="O187"/>
  <c r="L187" s="1"/>
  <c r="O186"/>
  <c r="J186"/>
  <c r="O185"/>
  <c r="J185"/>
  <c r="O184"/>
  <c r="L184"/>
  <c r="O183"/>
  <c r="J183"/>
  <c r="O182"/>
  <c r="J182"/>
  <c r="O172"/>
  <c r="J172"/>
  <c r="O171"/>
  <c r="J171"/>
  <c r="O170"/>
  <c r="J170"/>
  <c r="O169"/>
  <c r="J169"/>
  <c r="O168"/>
  <c r="J168"/>
  <c r="O167"/>
  <c r="J167"/>
  <c r="O166"/>
  <c r="J166"/>
  <c r="O165"/>
  <c r="J165"/>
  <c r="O158"/>
  <c r="L158" s="1"/>
  <c r="J158"/>
  <c r="O157"/>
  <c r="L157" s="1"/>
  <c r="J157"/>
  <c r="O156"/>
  <c r="J156"/>
  <c r="O155"/>
  <c r="J155"/>
  <c r="O154"/>
  <c r="L154" s="1"/>
  <c r="J154"/>
  <c r="O153"/>
  <c r="J153"/>
  <c r="O151"/>
  <c r="J151"/>
  <c r="O150"/>
  <c r="J150"/>
  <c r="O159"/>
  <c r="J159"/>
  <c r="O144"/>
  <c r="J144"/>
  <c r="O143"/>
  <c r="J143"/>
  <c r="O146"/>
  <c r="J146"/>
  <c r="O145"/>
  <c r="J145"/>
  <c r="O142"/>
  <c r="J142"/>
  <c r="O148"/>
  <c r="J148"/>
  <c r="O147"/>
  <c r="O141"/>
  <c r="J141"/>
  <c r="O124"/>
  <c r="J124"/>
  <c r="O123"/>
  <c r="J123"/>
  <c r="O122"/>
  <c r="J122"/>
  <c r="O125"/>
  <c r="J125"/>
  <c r="O121"/>
  <c r="J121"/>
  <c r="O120"/>
  <c r="J120"/>
  <c r="O95"/>
  <c r="J95"/>
  <c r="O94"/>
  <c r="J94"/>
  <c r="O107"/>
  <c r="J107"/>
  <c r="O106"/>
  <c r="J106"/>
  <c r="O105"/>
  <c r="J105"/>
  <c r="O104"/>
  <c r="J104"/>
  <c r="O103"/>
  <c r="J103"/>
  <c r="O102"/>
  <c r="J102"/>
  <c r="O93"/>
  <c r="J93"/>
  <c r="O92"/>
  <c r="J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L81" s="1"/>
  <c r="O115"/>
  <c r="J115"/>
  <c r="O44"/>
  <c r="J44"/>
  <c r="O43"/>
  <c r="J43"/>
  <c r="O42"/>
  <c r="J42"/>
  <c r="O41"/>
  <c r="J41"/>
  <c r="O40"/>
  <c r="J40"/>
  <c r="O38"/>
  <c r="J38"/>
  <c r="O37"/>
  <c r="J37"/>
  <c r="O36"/>
  <c r="J36"/>
  <c r="O35"/>
  <c r="J35"/>
  <c r="O34"/>
  <c r="L34"/>
  <c r="J34"/>
  <c r="O33"/>
  <c r="J33"/>
  <c r="O32"/>
  <c r="L32"/>
  <c r="J32"/>
  <c r="O31"/>
  <c r="J31"/>
  <c r="O28"/>
  <c r="J28"/>
  <c r="O26"/>
  <c r="J26"/>
  <c r="O25"/>
  <c r="J25"/>
  <c r="O24"/>
  <c r="J24"/>
  <c r="O23"/>
  <c r="J23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U230" i="12"/>
  <c r="T230"/>
  <c r="S230"/>
  <c r="R230"/>
  <c r="O230"/>
  <c r="N230"/>
  <c r="BS226"/>
  <c r="BR226"/>
  <c r="BQ226"/>
  <c r="BP226"/>
  <c r="BI226"/>
  <c r="BH226"/>
  <c r="BG226"/>
  <c r="BF226"/>
  <c r="AH226"/>
  <c r="BS225"/>
  <c r="BR225"/>
  <c r="BQ225"/>
  <c r="BP225"/>
  <c r="BI225"/>
  <c r="BH225"/>
  <c r="BG225"/>
  <c r="BF225"/>
  <c r="BS224"/>
  <c r="BR224"/>
  <c r="BQ224"/>
  <c r="BP224"/>
  <c r="BI224"/>
  <c r="BH224"/>
  <c r="BG224"/>
  <c r="BF224"/>
  <c r="AH224"/>
  <c r="BS223"/>
  <c r="BR223"/>
  <c r="BQ223"/>
  <c r="BP223"/>
  <c r="BI223"/>
  <c r="BH223"/>
  <c r="BG223"/>
  <c r="BF223"/>
  <c r="BS222"/>
  <c r="BR222"/>
  <c r="BQ222"/>
  <c r="BP222"/>
  <c r="BI222"/>
  <c r="BH222"/>
  <c r="BG222"/>
  <c r="BF222"/>
  <c r="BS221"/>
  <c r="BR221"/>
  <c r="BQ221"/>
  <c r="BP221"/>
  <c r="BI221"/>
  <c r="BH221"/>
  <c r="BG221"/>
  <c r="BF221"/>
  <c r="BS220"/>
  <c r="BR220"/>
  <c r="BQ220"/>
  <c r="BP220"/>
  <c r="BI220"/>
  <c r="BH220"/>
  <c r="BG220"/>
  <c r="BF220"/>
  <c r="AH220"/>
  <c r="BS219"/>
  <c r="BR219"/>
  <c r="BQ219"/>
  <c r="BP219"/>
  <c r="BI219"/>
  <c r="BH219"/>
  <c r="BG219"/>
  <c r="BF219"/>
  <c r="BS216"/>
  <c r="BR216"/>
  <c r="BQ216"/>
  <c r="BP216"/>
  <c r="BI216"/>
  <c r="BH216"/>
  <c r="BG216"/>
  <c r="BF216"/>
  <c r="AH216"/>
  <c r="BS215"/>
  <c r="BR215"/>
  <c r="BQ215"/>
  <c r="BP215"/>
  <c r="BI215"/>
  <c r="BH215"/>
  <c r="BG215"/>
  <c r="BF215"/>
  <c r="BS214"/>
  <c r="BR214"/>
  <c r="BQ214"/>
  <c r="BP214"/>
  <c r="BI214"/>
  <c r="BH214"/>
  <c r="BG214"/>
  <c r="BF214"/>
  <c r="AH214"/>
  <c r="BS213"/>
  <c r="BR213"/>
  <c r="BQ213"/>
  <c r="BP213"/>
  <c r="BI213"/>
  <c r="BH213"/>
  <c r="BG213"/>
  <c r="BF213"/>
  <c r="BS212"/>
  <c r="BR212"/>
  <c r="BQ212"/>
  <c r="BP212"/>
  <c r="BI212"/>
  <c r="BH212"/>
  <c r="BG212"/>
  <c r="BF212"/>
  <c r="AH212"/>
  <c r="BS211"/>
  <c r="BR211"/>
  <c r="BQ211"/>
  <c r="BP211"/>
  <c r="BI211"/>
  <c r="BH211"/>
  <c r="BG211"/>
  <c r="BF211"/>
  <c r="BS208"/>
  <c r="BR208"/>
  <c r="BQ208"/>
  <c r="BP208"/>
  <c r="BI208"/>
  <c r="BH208"/>
  <c r="BG208"/>
  <c r="BF208"/>
  <c r="AH208"/>
  <c r="BS207"/>
  <c r="BR207"/>
  <c r="BQ207"/>
  <c r="BP207"/>
  <c r="BI207"/>
  <c r="BH207"/>
  <c r="BG207"/>
  <c r="BF207"/>
  <c r="BS206"/>
  <c r="BR206"/>
  <c r="BQ206"/>
  <c r="BP206"/>
  <c r="BI206"/>
  <c r="BH206"/>
  <c r="BG206"/>
  <c r="BF206"/>
  <c r="BS205"/>
  <c r="BR205"/>
  <c r="BQ205"/>
  <c r="BP205"/>
  <c r="BI205"/>
  <c r="BH205"/>
  <c r="BG205"/>
  <c r="BF205"/>
  <c r="BS204"/>
  <c r="BR204"/>
  <c r="BQ204"/>
  <c r="BP204"/>
  <c r="BI204"/>
  <c r="BH204"/>
  <c r="BG204"/>
  <c r="BF204"/>
  <c r="AH204"/>
  <c r="BS201"/>
  <c r="BR201"/>
  <c r="BQ201"/>
  <c r="BP201"/>
  <c r="BI201"/>
  <c r="BH201"/>
  <c r="BG201"/>
  <c r="BF201"/>
  <c r="BS200"/>
  <c r="BR200"/>
  <c r="BQ200"/>
  <c r="BP200"/>
  <c r="BI200"/>
  <c r="BH200"/>
  <c r="BG200"/>
  <c r="BF200"/>
  <c r="BS199"/>
  <c r="BR199"/>
  <c r="BQ199"/>
  <c r="BP199"/>
  <c r="BI199"/>
  <c r="BH199"/>
  <c r="BG199"/>
  <c r="BF199"/>
  <c r="BS198"/>
  <c r="BR198"/>
  <c r="BQ198"/>
  <c r="BP198"/>
  <c r="BI198"/>
  <c r="BH198"/>
  <c r="BG198"/>
  <c r="BF198"/>
  <c r="AH198"/>
  <c r="BS197"/>
  <c r="BR197"/>
  <c r="BQ197"/>
  <c r="BP197"/>
  <c r="BI197"/>
  <c r="BH197"/>
  <c r="BG197"/>
  <c r="BF197"/>
  <c r="AH197"/>
  <c r="BS196"/>
  <c r="BR196"/>
  <c r="BQ196"/>
  <c r="BP196"/>
  <c r="BI196"/>
  <c r="BH196"/>
  <c r="BG196"/>
  <c r="BF196"/>
  <c r="BS195"/>
  <c r="BR195"/>
  <c r="BQ195"/>
  <c r="BP195"/>
  <c r="BI195"/>
  <c r="BH195"/>
  <c r="BG195"/>
  <c r="BF195"/>
  <c r="BS194"/>
  <c r="BR194"/>
  <c r="BQ194"/>
  <c r="BP194"/>
  <c r="BI194"/>
  <c r="BH194"/>
  <c r="BG194"/>
  <c r="BF194"/>
  <c r="AH194"/>
  <c r="BS193"/>
  <c r="BR193"/>
  <c r="BQ193"/>
  <c r="BP193"/>
  <c r="BI193"/>
  <c r="BH193"/>
  <c r="BG193"/>
  <c r="BF193"/>
  <c r="BS192"/>
  <c r="BR192"/>
  <c r="BQ192"/>
  <c r="BP192"/>
  <c r="BI192"/>
  <c r="BH192"/>
  <c r="BG192"/>
  <c r="BF192"/>
  <c r="BS191"/>
  <c r="BR191"/>
  <c r="BQ191"/>
  <c r="BP191"/>
  <c r="BI191"/>
  <c r="BH191"/>
  <c r="BG191"/>
  <c r="BF191"/>
  <c r="BS190"/>
  <c r="BR190"/>
  <c r="BQ190"/>
  <c r="BP190"/>
  <c r="BI190"/>
  <c r="BH190"/>
  <c r="BG190"/>
  <c r="BF190"/>
  <c r="AH190"/>
  <c r="BS189"/>
  <c r="BR189"/>
  <c r="BQ189"/>
  <c r="BP189"/>
  <c r="BI189"/>
  <c r="BH189"/>
  <c r="BG189"/>
  <c r="BF189"/>
  <c r="BS188"/>
  <c r="BR188"/>
  <c r="BQ188"/>
  <c r="BP188"/>
  <c r="BI188"/>
  <c r="BH188"/>
  <c r="BG188"/>
  <c r="BF188"/>
  <c r="BS187"/>
  <c r="BR187"/>
  <c r="BQ187"/>
  <c r="BP187"/>
  <c r="BI187"/>
  <c r="BH187"/>
  <c r="BG187"/>
  <c r="BF187"/>
  <c r="BS186"/>
  <c r="BR186"/>
  <c r="BQ186"/>
  <c r="BP186"/>
  <c r="BI186"/>
  <c r="BH186"/>
  <c r="BG186"/>
  <c r="BF186"/>
  <c r="AH186"/>
  <c r="BS185"/>
  <c r="BR185"/>
  <c r="BQ185"/>
  <c r="BP185"/>
  <c r="BI185"/>
  <c r="BH185"/>
  <c r="BG185"/>
  <c r="BF185"/>
  <c r="AH185"/>
  <c r="BS184"/>
  <c r="BR184"/>
  <c r="BQ184"/>
  <c r="BP184"/>
  <c r="BI184"/>
  <c r="BH184"/>
  <c r="BG184"/>
  <c r="BF184"/>
  <c r="BS183"/>
  <c r="BR183"/>
  <c r="BQ183"/>
  <c r="BP183"/>
  <c r="BI183"/>
  <c r="BH183"/>
  <c r="BG183"/>
  <c r="BF183"/>
  <c r="AH183"/>
  <c r="BS182"/>
  <c r="BR182"/>
  <c r="BQ182"/>
  <c r="BP182"/>
  <c r="BI182"/>
  <c r="BH182"/>
  <c r="BG182"/>
  <c r="BF182"/>
  <c r="BS181"/>
  <c r="BR181"/>
  <c r="BQ181"/>
  <c r="BP181"/>
  <c r="BI181"/>
  <c r="BH181"/>
  <c r="BG181"/>
  <c r="BF181"/>
  <c r="AH181"/>
  <c r="BS180"/>
  <c r="BR180"/>
  <c r="BQ180"/>
  <c r="BP180"/>
  <c r="BI180"/>
  <c r="BH180"/>
  <c r="BG180"/>
  <c r="BF180"/>
  <c r="BS179"/>
  <c r="BR179"/>
  <c r="BQ179"/>
  <c r="BP179"/>
  <c r="BI179"/>
  <c r="BH179"/>
  <c r="BG179"/>
  <c r="BF179"/>
  <c r="BS178"/>
  <c r="BR178"/>
  <c r="BQ178"/>
  <c r="BP178"/>
  <c r="BI178"/>
  <c r="BH178"/>
  <c r="BG178"/>
  <c r="BF178"/>
  <c r="BS175"/>
  <c r="BR175"/>
  <c r="BQ175"/>
  <c r="BP175"/>
  <c r="BI175"/>
  <c r="BH175"/>
  <c r="BG175"/>
  <c r="BF175"/>
  <c r="AH175"/>
  <c r="BS174"/>
  <c r="BR174"/>
  <c r="BQ174"/>
  <c r="BP174"/>
  <c r="BI174"/>
  <c r="BH174"/>
  <c r="BG174"/>
  <c r="BF174"/>
  <c r="BS173"/>
  <c r="BR173"/>
  <c r="BQ173"/>
  <c r="BP173"/>
  <c r="BI173"/>
  <c r="BH173"/>
  <c r="BG173"/>
  <c r="BF173"/>
  <c r="V173"/>
  <c r="BS172"/>
  <c r="BR172"/>
  <c r="BQ172"/>
  <c r="BP172"/>
  <c r="BI172"/>
  <c r="BH172"/>
  <c r="BG172"/>
  <c r="BF172"/>
  <c r="AH172"/>
  <c r="V172"/>
  <c r="BS171"/>
  <c r="BR171"/>
  <c r="BQ171"/>
  <c r="BP171"/>
  <c r="BI171"/>
  <c r="BH171"/>
  <c r="BG171"/>
  <c r="BF171"/>
  <c r="AH171"/>
  <c r="V171"/>
  <c r="BS170"/>
  <c r="BR170"/>
  <c r="BQ170"/>
  <c r="BP170"/>
  <c r="BI170"/>
  <c r="BH170"/>
  <c r="BG170"/>
  <c r="BF170"/>
  <c r="AR170"/>
  <c r="W170"/>
  <c r="V170"/>
  <c r="BS169"/>
  <c r="BR169"/>
  <c r="BQ169"/>
  <c r="BP169"/>
  <c r="BI169"/>
  <c r="BH169"/>
  <c r="BG169"/>
  <c r="BF169"/>
  <c r="AR169"/>
  <c r="W169"/>
  <c r="V169"/>
  <c r="BS168"/>
  <c r="BR168"/>
  <c r="BQ168"/>
  <c r="BP168"/>
  <c r="BI168"/>
  <c r="BH168"/>
  <c r="BG168"/>
  <c r="BF168"/>
  <c r="AR168"/>
  <c r="W168"/>
  <c r="V168"/>
  <c r="BS167"/>
  <c r="BR167"/>
  <c r="BQ167"/>
  <c r="BP167"/>
  <c r="BI167"/>
  <c r="BH167"/>
  <c r="BG167"/>
  <c r="BF167"/>
  <c r="AR167"/>
  <c r="W167"/>
  <c r="BS166"/>
  <c r="BR166"/>
  <c r="BQ166"/>
  <c r="BP166"/>
  <c r="BI166"/>
  <c r="BH166"/>
  <c r="BG166"/>
  <c r="BF166"/>
  <c r="AR166"/>
  <c r="W166"/>
  <c r="V166"/>
  <c r="BS165"/>
  <c r="BR165"/>
  <c r="BQ165"/>
  <c r="BP165"/>
  <c r="BI165"/>
  <c r="BH165"/>
  <c r="BG165"/>
  <c r="BF165"/>
  <c r="AR165"/>
  <c r="W165"/>
  <c r="V165"/>
  <c r="BS164"/>
  <c r="BR164"/>
  <c r="BQ164"/>
  <c r="BP164"/>
  <c r="BI164"/>
  <c r="BH164"/>
  <c r="BG164"/>
  <c r="BF164"/>
  <c r="AR164"/>
  <c r="W164"/>
  <c r="V164"/>
  <c r="BS163"/>
  <c r="BR163"/>
  <c r="BQ163"/>
  <c r="BP163"/>
  <c r="BI163"/>
  <c r="BH163"/>
  <c r="BG163"/>
  <c r="BF163"/>
  <c r="AR163"/>
  <c r="W163"/>
  <c r="V163"/>
  <c r="BS162"/>
  <c r="BR162"/>
  <c r="BQ162"/>
  <c r="BP162"/>
  <c r="BI162"/>
  <c r="BH162"/>
  <c r="BG162"/>
  <c r="BF162"/>
  <c r="AR162"/>
  <c r="W162"/>
  <c r="V162"/>
  <c r="BS161"/>
  <c r="BR161"/>
  <c r="BQ161"/>
  <c r="BP161"/>
  <c r="BI161"/>
  <c r="BH161"/>
  <c r="BG161"/>
  <c r="BF161"/>
  <c r="AR161"/>
  <c r="W161"/>
  <c r="V161"/>
  <c r="BS160"/>
  <c r="BR160"/>
  <c r="BQ160"/>
  <c r="BP160"/>
  <c r="BI160"/>
  <c r="BH160"/>
  <c r="BG160"/>
  <c r="BF160"/>
  <c r="AR160"/>
  <c r="W160"/>
  <c r="V160"/>
  <c r="BS159"/>
  <c r="BR159"/>
  <c r="BQ159"/>
  <c r="BP159"/>
  <c r="BI159"/>
  <c r="BH159"/>
  <c r="BG159"/>
  <c r="BF159"/>
  <c r="AR159"/>
  <c r="W159"/>
  <c r="V159"/>
  <c r="BS158"/>
  <c r="BR158"/>
  <c r="BQ158"/>
  <c r="BP158"/>
  <c r="BI158"/>
  <c r="BH158"/>
  <c r="BG158"/>
  <c r="BF158"/>
  <c r="AR158"/>
  <c r="W158"/>
  <c r="V158"/>
  <c r="BS157"/>
  <c r="BR157"/>
  <c r="BQ157"/>
  <c r="BP157"/>
  <c r="BI157"/>
  <c r="BH157"/>
  <c r="BG157"/>
  <c r="BF157"/>
  <c r="AR157"/>
  <c r="W157"/>
  <c r="V157"/>
  <c r="BS156"/>
  <c r="BR156"/>
  <c r="BQ156"/>
  <c r="BP156"/>
  <c r="BI156"/>
  <c r="BH156"/>
  <c r="BG156"/>
  <c r="BF156"/>
  <c r="AR156"/>
  <c r="W156"/>
  <c r="V156"/>
  <c r="BS155"/>
  <c r="BR155"/>
  <c r="BQ155"/>
  <c r="BP155"/>
  <c r="BI155"/>
  <c r="BH155"/>
  <c r="BG155"/>
  <c r="BF155"/>
  <c r="AR155"/>
  <c r="W155"/>
  <c r="V155"/>
  <c r="BS154"/>
  <c r="BR154"/>
  <c r="BQ154"/>
  <c r="BP154"/>
  <c r="BI154"/>
  <c r="BH154"/>
  <c r="BG154"/>
  <c r="BF154"/>
  <c r="AR154"/>
  <c r="W154"/>
  <c r="V154"/>
  <c r="BS153"/>
  <c r="BR153"/>
  <c r="BQ153"/>
  <c r="BP153"/>
  <c r="BI153"/>
  <c r="BH153"/>
  <c r="BG153"/>
  <c r="BF153"/>
  <c r="AR153"/>
  <c r="W153"/>
  <c r="V153"/>
  <c r="BS152"/>
  <c r="BR152"/>
  <c r="BQ152"/>
  <c r="BP152"/>
  <c r="BI152"/>
  <c r="BH152"/>
  <c r="BG152"/>
  <c r="BF152"/>
  <c r="AR152"/>
  <c r="W152"/>
  <c r="V152"/>
  <c r="BS151"/>
  <c r="BR151"/>
  <c r="BQ151"/>
  <c r="BP151"/>
  <c r="BI151"/>
  <c r="BH151"/>
  <c r="BG151"/>
  <c r="BF151"/>
  <c r="AR151"/>
  <c r="W151"/>
  <c r="V151"/>
  <c r="BS150"/>
  <c r="BR150"/>
  <c r="BQ150"/>
  <c r="BP150"/>
  <c r="BI150"/>
  <c r="BH150"/>
  <c r="BG150"/>
  <c r="BF150"/>
  <c r="AR150"/>
  <c r="W150"/>
  <c r="V150"/>
  <c r="BS149"/>
  <c r="BR149"/>
  <c r="BQ149"/>
  <c r="BP149"/>
  <c r="BI149"/>
  <c r="BH149"/>
  <c r="BG149"/>
  <c r="BF149"/>
  <c r="AR149"/>
  <c r="W149"/>
  <c r="V149"/>
  <c r="BS148"/>
  <c r="BR148"/>
  <c r="BQ148"/>
  <c r="BP148"/>
  <c r="BI148"/>
  <c r="BH148"/>
  <c r="BG148"/>
  <c r="BF148"/>
  <c r="AR148"/>
  <c r="W148"/>
  <c r="V148"/>
  <c r="BS147"/>
  <c r="BR147"/>
  <c r="BQ147"/>
  <c r="BP147"/>
  <c r="BI147"/>
  <c r="BH147"/>
  <c r="BG147"/>
  <c r="BF147"/>
  <c r="AR147"/>
  <c r="W147"/>
  <c r="V147"/>
  <c r="BS146"/>
  <c r="BR146"/>
  <c r="BQ146"/>
  <c r="BP146"/>
  <c r="BI146"/>
  <c r="BH146"/>
  <c r="BG146"/>
  <c r="BF146"/>
  <c r="AR146"/>
  <c r="W146"/>
  <c r="V146"/>
  <c r="BS145"/>
  <c r="BR145"/>
  <c r="BQ145"/>
  <c r="BP145"/>
  <c r="BI145"/>
  <c r="BH145"/>
  <c r="BG145"/>
  <c r="BF145"/>
  <c r="W145"/>
  <c r="BS142"/>
  <c r="BR142"/>
  <c r="BQ142"/>
  <c r="BP142"/>
  <c r="BI142"/>
  <c r="BH142"/>
  <c r="BG142"/>
  <c r="BF142"/>
  <c r="W142"/>
  <c r="V142"/>
  <c r="BS141"/>
  <c r="BR141"/>
  <c r="BQ141"/>
  <c r="BP141"/>
  <c r="BI141"/>
  <c r="BH141"/>
  <c r="BG141"/>
  <c r="BF141"/>
  <c r="W141"/>
  <c r="V141"/>
  <c r="BS140"/>
  <c r="BR140"/>
  <c r="BQ140"/>
  <c r="BP140"/>
  <c r="BI140"/>
  <c r="BH140"/>
  <c r="BG140"/>
  <c r="BF140"/>
  <c r="AR140"/>
  <c r="W140"/>
  <c r="V140"/>
  <c r="BS139"/>
  <c r="BR139"/>
  <c r="BQ139"/>
  <c r="BP139"/>
  <c r="BI139"/>
  <c r="BH139"/>
  <c r="BG139"/>
  <c r="BF139"/>
  <c r="W139"/>
  <c r="V139"/>
  <c r="BS138"/>
  <c r="BR138"/>
  <c r="BQ138"/>
  <c r="BP138"/>
  <c r="BI138"/>
  <c r="BH138"/>
  <c r="BG138"/>
  <c r="BF138"/>
  <c r="AR138"/>
  <c r="W138"/>
  <c r="V138"/>
  <c r="BS137"/>
  <c r="BR137"/>
  <c r="BQ137"/>
  <c r="BP137"/>
  <c r="BI137"/>
  <c r="BH137"/>
  <c r="BG137"/>
  <c r="BF137"/>
  <c r="W137"/>
  <c r="V137"/>
  <c r="BS136"/>
  <c r="BR136"/>
  <c r="BQ136"/>
  <c r="BP136"/>
  <c r="BI136"/>
  <c r="BH136"/>
  <c r="BG136"/>
  <c r="BF136"/>
  <c r="W136"/>
  <c r="V136"/>
  <c r="BS135"/>
  <c r="BR135"/>
  <c r="BQ135"/>
  <c r="BP135"/>
  <c r="BI135"/>
  <c r="BH135"/>
  <c r="BG135"/>
  <c r="BF135"/>
  <c r="W135"/>
  <c r="V135"/>
  <c r="BS134"/>
  <c r="BR134"/>
  <c r="BQ134"/>
  <c r="BP134"/>
  <c r="BI134"/>
  <c r="BH134"/>
  <c r="BG134"/>
  <c r="BF134"/>
  <c r="W134"/>
  <c r="V134"/>
  <c r="BS133"/>
  <c r="BR133"/>
  <c r="BQ133"/>
  <c r="BP133"/>
  <c r="BI133"/>
  <c r="BH133"/>
  <c r="BG133"/>
  <c r="BF133"/>
  <c r="W133"/>
  <c r="V133"/>
  <c r="BS132"/>
  <c r="BR132"/>
  <c r="BQ132"/>
  <c r="BP132"/>
  <c r="BI132"/>
  <c r="BH132"/>
  <c r="BG132"/>
  <c r="BF132"/>
  <c r="W132"/>
  <c r="V132"/>
  <c r="BS131"/>
  <c r="BR131"/>
  <c r="BQ131"/>
  <c r="BP131"/>
  <c r="BI131"/>
  <c r="BH131"/>
  <c r="BG131"/>
  <c r="BF131"/>
  <c r="W131"/>
  <c r="V131"/>
  <c r="BS130"/>
  <c r="BR130"/>
  <c r="BQ130"/>
  <c r="BP130"/>
  <c r="BI130"/>
  <c r="BH130"/>
  <c r="BG130"/>
  <c r="BF130"/>
  <c r="W130"/>
  <c r="V130"/>
  <c r="BS129"/>
  <c r="BR129"/>
  <c r="BQ129"/>
  <c r="BP129"/>
  <c r="BI129"/>
  <c r="BH129"/>
  <c r="BG129"/>
  <c r="BF129"/>
  <c r="W129"/>
  <c r="V129"/>
  <c r="BS128"/>
  <c r="BR128"/>
  <c r="BQ128"/>
  <c r="BP128"/>
  <c r="BI128"/>
  <c r="BH128"/>
  <c r="BG128"/>
  <c r="BF128"/>
  <c r="W128"/>
  <c r="V128"/>
  <c r="BS127"/>
  <c r="BR127"/>
  <c r="BQ127"/>
  <c r="BP127"/>
  <c r="BI127"/>
  <c r="BH127"/>
  <c r="BG127"/>
  <c r="BF127"/>
  <c r="W127"/>
  <c r="V127"/>
  <c r="BS123"/>
  <c r="BR123"/>
  <c r="BQ123"/>
  <c r="BP123"/>
  <c r="BI123"/>
  <c r="BH123"/>
  <c r="BG123"/>
  <c r="BF123"/>
  <c r="W123"/>
  <c r="V123"/>
  <c r="BS122"/>
  <c r="BR122"/>
  <c r="BQ122"/>
  <c r="BP122"/>
  <c r="BI122"/>
  <c r="BH122"/>
  <c r="BG122"/>
  <c r="BF122"/>
  <c r="W122"/>
  <c r="V122"/>
  <c r="BS121"/>
  <c r="BR121"/>
  <c r="BQ121"/>
  <c r="BP121"/>
  <c r="BI121"/>
  <c r="BH121"/>
  <c r="BG121"/>
  <c r="BF121"/>
  <c r="AR121"/>
  <c r="W121"/>
  <c r="V121"/>
  <c r="BS120"/>
  <c r="BR120"/>
  <c r="BQ120"/>
  <c r="BP120"/>
  <c r="BI120"/>
  <c r="BH120"/>
  <c r="BG120"/>
  <c r="BF120"/>
  <c r="W120"/>
  <c r="V120"/>
  <c r="BS119"/>
  <c r="BR119"/>
  <c r="BQ119"/>
  <c r="BP119"/>
  <c r="BI119"/>
  <c r="BH119"/>
  <c r="BG119"/>
  <c r="BF119"/>
  <c r="AR119"/>
  <c r="W119"/>
  <c r="V119"/>
  <c r="BS118"/>
  <c r="BR118"/>
  <c r="BQ118"/>
  <c r="BP118"/>
  <c r="BI118"/>
  <c r="BH118"/>
  <c r="BG118"/>
  <c r="BF118"/>
  <c r="W118"/>
  <c r="V118"/>
  <c r="BS117"/>
  <c r="BR117"/>
  <c r="BQ117"/>
  <c r="BP117"/>
  <c r="BI117"/>
  <c r="BH117"/>
  <c r="BG117"/>
  <c r="BF117"/>
  <c r="W117"/>
  <c r="V117"/>
  <c r="BS116"/>
  <c r="BR116"/>
  <c r="BQ116"/>
  <c r="BP116"/>
  <c r="BI116"/>
  <c r="BH116"/>
  <c r="BG116"/>
  <c r="BF116"/>
  <c r="Z116"/>
  <c r="W116"/>
  <c r="V116"/>
  <c r="BS115"/>
  <c r="BR115"/>
  <c r="BQ115"/>
  <c r="BP115"/>
  <c r="BI115"/>
  <c r="BH115"/>
  <c r="BG115"/>
  <c r="BF115"/>
  <c r="W115"/>
  <c r="V115"/>
  <c r="BS114"/>
  <c r="BR114"/>
  <c r="BQ114"/>
  <c r="BP114"/>
  <c r="BI114"/>
  <c r="BH114"/>
  <c r="BG114"/>
  <c r="BF114"/>
  <c r="W114"/>
  <c r="V114"/>
  <c r="BS113"/>
  <c r="BR113"/>
  <c r="BQ113"/>
  <c r="BP113"/>
  <c r="BI113"/>
  <c r="BH113"/>
  <c r="BG113"/>
  <c r="BF113"/>
  <c r="W113"/>
  <c r="V113"/>
  <c r="BS112"/>
  <c r="BR112"/>
  <c r="BQ112"/>
  <c r="BP112"/>
  <c r="BI112"/>
  <c r="BH112"/>
  <c r="BG112"/>
  <c r="BF112"/>
  <c r="W112"/>
  <c r="V112"/>
  <c r="BS110"/>
  <c r="BR110"/>
  <c r="BQ110"/>
  <c r="BP110"/>
  <c r="BI110"/>
  <c r="BH110"/>
  <c r="BG110"/>
  <c r="BF110"/>
  <c r="W110"/>
  <c r="V110"/>
  <c r="BS109"/>
  <c r="BR109"/>
  <c r="BQ109"/>
  <c r="BP109"/>
  <c r="BI109"/>
  <c r="BH109"/>
  <c r="BG109"/>
  <c r="BF109"/>
  <c r="W109"/>
  <c r="V109"/>
  <c r="BS108"/>
  <c r="BR108"/>
  <c r="BQ108"/>
  <c r="BP108"/>
  <c r="BI108"/>
  <c r="BH108"/>
  <c r="BG108"/>
  <c r="BF108"/>
  <c r="W108"/>
  <c r="V108"/>
  <c r="BS107"/>
  <c r="BR107"/>
  <c r="BQ107"/>
  <c r="BP107"/>
  <c r="BI107"/>
  <c r="BH107"/>
  <c r="BG107"/>
  <c r="BF107"/>
  <c r="W107"/>
  <c r="V107"/>
  <c r="BS106"/>
  <c r="BR106"/>
  <c r="BQ106"/>
  <c r="BP106"/>
  <c r="BI106"/>
  <c r="BH106"/>
  <c r="BG106"/>
  <c r="BF106"/>
  <c r="W106"/>
  <c r="V106"/>
  <c r="BS105"/>
  <c r="BR105"/>
  <c r="BQ105"/>
  <c r="BP105"/>
  <c r="BI105"/>
  <c r="BH105"/>
  <c r="BG105"/>
  <c r="BF105"/>
  <c r="W105"/>
  <c r="V105"/>
  <c r="BS104"/>
  <c r="BR104"/>
  <c r="BQ104"/>
  <c r="BP104"/>
  <c r="BI104"/>
  <c r="BH104"/>
  <c r="BG104"/>
  <c r="BF104"/>
  <c r="W104"/>
  <c r="V104"/>
  <c r="BS103"/>
  <c r="BR103"/>
  <c r="BQ103"/>
  <c r="BP103"/>
  <c r="BI103"/>
  <c r="BH103"/>
  <c r="BG103"/>
  <c r="BF103"/>
  <c r="W103"/>
  <c r="V103"/>
  <c r="BS102"/>
  <c r="BR102"/>
  <c r="BQ102"/>
  <c r="BP102"/>
  <c r="BI102"/>
  <c r="BH102"/>
  <c r="BG102"/>
  <c r="BF102"/>
  <c r="AR102"/>
  <c r="W102"/>
  <c r="V102"/>
  <c r="BS101"/>
  <c r="BR101"/>
  <c r="BQ101"/>
  <c r="BP101"/>
  <c r="BI101"/>
  <c r="BH101"/>
  <c r="BG101"/>
  <c r="BF101"/>
  <c r="W101"/>
  <c r="V101"/>
  <c r="BS100"/>
  <c r="BR100"/>
  <c r="BQ100"/>
  <c r="BP100"/>
  <c r="BI100"/>
  <c r="BH100"/>
  <c r="BG100"/>
  <c r="BF100"/>
  <c r="W100"/>
  <c r="V100"/>
  <c r="BS99"/>
  <c r="BR99"/>
  <c r="BQ99"/>
  <c r="BP99"/>
  <c r="BI99"/>
  <c r="BH99"/>
  <c r="BG99"/>
  <c r="BF99"/>
  <c r="W99"/>
  <c r="V99"/>
  <c r="BS98"/>
  <c r="BR98"/>
  <c r="BQ98"/>
  <c r="BP98"/>
  <c r="BI98"/>
  <c r="BH98"/>
  <c r="BG98"/>
  <c r="BF98"/>
  <c r="W98"/>
  <c r="V98"/>
  <c r="BS97"/>
  <c r="BR97"/>
  <c r="BQ97"/>
  <c r="BP97"/>
  <c r="BI97"/>
  <c r="BH97"/>
  <c r="BG97"/>
  <c r="BF97"/>
  <c r="W97"/>
  <c r="V97"/>
  <c r="BS96"/>
  <c r="BR96"/>
  <c r="BQ96"/>
  <c r="BP96"/>
  <c r="BI96"/>
  <c r="BH96"/>
  <c r="BG96"/>
  <c r="BF96"/>
  <c r="W96"/>
  <c r="V96"/>
  <c r="BS95"/>
  <c r="BR95"/>
  <c r="BQ95"/>
  <c r="BP95"/>
  <c r="BI95"/>
  <c r="BH95"/>
  <c r="BG95"/>
  <c r="BF95"/>
  <c r="W95"/>
  <c r="V95"/>
  <c r="BS94"/>
  <c r="BR94"/>
  <c r="BQ94"/>
  <c r="BP94"/>
  <c r="BI94"/>
  <c r="BH94"/>
  <c r="BG94"/>
  <c r="BF94"/>
  <c r="AR94"/>
  <c r="AL94"/>
  <c r="W94"/>
  <c r="V94"/>
  <c r="BS93"/>
  <c r="BR93"/>
  <c r="BQ93"/>
  <c r="BP93"/>
  <c r="BI93"/>
  <c r="BH93"/>
  <c r="BG93"/>
  <c r="BF93"/>
  <c r="W93"/>
  <c r="V93"/>
  <c r="BS92"/>
  <c r="BR92"/>
  <c r="BQ92"/>
  <c r="BP92"/>
  <c r="BI92"/>
  <c r="BH92"/>
  <c r="BG92"/>
  <c r="BF92"/>
  <c r="AR92"/>
  <c r="AL92"/>
  <c r="W92"/>
  <c r="V92"/>
  <c r="BS91"/>
  <c r="BR91"/>
  <c r="BQ91"/>
  <c r="BP91"/>
  <c r="BI91"/>
  <c r="BH91"/>
  <c r="BG91"/>
  <c r="BF91"/>
  <c r="AR91"/>
  <c r="W91"/>
  <c r="V91"/>
  <c r="BS90"/>
  <c r="BR90"/>
  <c r="BQ90"/>
  <c r="BP90"/>
  <c r="BI90"/>
  <c r="BH90"/>
  <c r="BG90"/>
  <c r="BF90"/>
  <c r="W90"/>
  <c r="V90"/>
  <c r="BS89"/>
  <c r="BR89"/>
  <c r="BQ89"/>
  <c r="BP89"/>
  <c r="BI89"/>
  <c r="BH89"/>
  <c r="BG89"/>
  <c r="BF89"/>
  <c r="AR89"/>
  <c r="W89"/>
  <c r="V89"/>
  <c r="BS88"/>
  <c r="BR88"/>
  <c r="BQ88"/>
  <c r="BP88"/>
  <c r="BI88"/>
  <c r="BH88"/>
  <c r="BG88"/>
  <c r="BF88"/>
  <c r="AR88"/>
  <c r="W88"/>
  <c r="V88"/>
  <c r="BS87"/>
  <c r="BR87"/>
  <c r="BQ87"/>
  <c r="BP87"/>
  <c r="BI87"/>
  <c r="BH87"/>
  <c r="BG87"/>
  <c r="BF87"/>
  <c r="AR87"/>
  <c r="W87"/>
  <c r="V87"/>
  <c r="BS86"/>
  <c r="BR86"/>
  <c r="BQ86"/>
  <c r="BP86"/>
  <c r="BI86"/>
  <c r="BH86"/>
  <c r="BG86"/>
  <c r="BF86"/>
  <c r="W86"/>
  <c r="V86"/>
  <c r="BS85"/>
  <c r="BR85"/>
  <c r="BQ85"/>
  <c r="BP85"/>
  <c r="BI85"/>
  <c r="BH85"/>
  <c r="BG85"/>
  <c r="BF85"/>
  <c r="W85"/>
  <c r="V85"/>
  <c r="BS84"/>
  <c r="BR84"/>
  <c r="BQ84"/>
  <c r="BP84"/>
  <c r="BI84"/>
  <c r="BH84"/>
  <c r="BG84"/>
  <c r="BF84"/>
  <c r="AR84"/>
  <c r="W84"/>
  <c r="V84"/>
  <c r="BS83"/>
  <c r="BR83"/>
  <c r="BQ83"/>
  <c r="BP83"/>
  <c r="BI83"/>
  <c r="BH83"/>
  <c r="BG83"/>
  <c r="BF83"/>
  <c r="W83"/>
  <c r="V83"/>
  <c r="BS82"/>
  <c r="BR82"/>
  <c r="BQ82"/>
  <c r="BP82"/>
  <c r="BI82"/>
  <c r="BH82"/>
  <c r="BG82"/>
  <c r="BF82"/>
  <c r="W82"/>
  <c r="V82"/>
  <c r="BS81"/>
  <c r="BR81"/>
  <c r="BQ81"/>
  <c r="BP81"/>
  <c r="BI81"/>
  <c r="BH81"/>
  <c r="BG81"/>
  <c r="BF81"/>
  <c r="W81"/>
  <c r="V81"/>
  <c r="BS78"/>
  <c r="BR78"/>
  <c r="BQ78"/>
  <c r="BP78"/>
  <c r="BI78"/>
  <c r="BH78"/>
  <c r="BG78"/>
  <c r="BF78"/>
  <c r="W78"/>
  <c r="V78"/>
  <c r="BS77"/>
  <c r="BR77"/>
  <c r="BQ77"/>
  <c r="BP77"/>
  <c r="BI77"/>
  <c r="BH77"/>
  <c r="BG77"/>
  <c r="BF77"/>
  <c r="W77"/>
  <c r="V77"/>
  <c r="BS76"/>
  <c r="BR76"/>
  <c r="BQ76"/>
  <c r="BP76"/>
  <c r="BI76"/>
  <c r="BH76"/>
  <c r="BG76"/>
  <c r="BF76"/>
  <c r="W76"/>
  <c r="V76"/>
  <c r="BS75"/>
  <c r="BR75"/>
  <c r="BQ75"/>
  <c r="BP75"/>
  <c r="BI75"/>
  <c r="BH75"/>
  <c r="BG75"/>
  <c r="BF75"/>
  <c r="AR75"/>
  <c r="W75"/>
  <c r="V75"/>
  <c r="BS74"/>
  <c r="BR74"/>
  <c r="BQ74"/>
  <c r="BP74"/>
  <c r="BI74"/>
  <c r="BH74"/>
  <c r="BG74"/>
  <c r="BF74"/>
  <c r="AR74"/>
  <c r="W74"/>
  <c r="V74"/>
  <c r="BS73"/>
  <c r="BR73"/>
  <c r="BQ73"/>
  <c r="BP73"/>
  <c r="BI73"/>
  <c r="BH73"/>
  <c r="BG73"/>
  <c r="BF73"/>
  <c r="W73"/>
  <c r="V73"/>
  <c r="BS72"/>
  <c r="BR72"/>
  <c r="BQ72"/>
  <c r="BP72"/>
  <c r="BI72"/>
  <c r="BH72"/>
  <c r="BG72"/>
  <c r="BF72"/>
  <c r="W72"/>
  <c r="V72"/>
  <c r="BS71"/>
  <c r="BR71"/>
  <c r="BQ71"/>
  <c r="BP71"/>
  <c r="BI71"/>
  <c r="BH71"/>
  <c r="BG71"/>
  <c r="BF71"/>
  <c r="AR71"/>
  <c r="AL71"/>
  <c r="W71"/>
  <c r="V71"/>
  <c r="BS70"/>
  <c r="BR70"/>
  <c r="BQ70"/>
  <c r="BP70"/>
  <c r="BI70"/>
  <c r="BH70"/>
  <c r="BG70"/>
  <c r="BF70"/>
  <c r="AR70"/>
  <c r="W70"/>
  <c r="V70"/>
  <c r="BS67"/>
  <c r="BR67"/>
  <c r="BQ67"/>
  <c r="BP67"/>
  <c r="BI67"/>
  <c r="BH67"/>
  <c r="BG67"/>
  <c r="BF67"/>
  <c r="AR67"/>
  <c r="W67"/>
  <c r="V67"/>
  <c r="BS66"/>
  <c r="BR66"/>
  <c r="BQ66"/>
  <c r="BP66"/>
  <c r="BI66"/>
  <c r="BH66"/>
  <c r="BG66"/>
  <c r="BF66"/>
  <c r="AR66"/>
  <c r="W66"/>
  <c r="V66"/>
  <c r="BS65"/>
  <c r="BR65"/>
  <c r="BQ65"/>
  <c r="BP65"/>
  <c r="BI65"/>
  <c r="BH65"/>
  <c r="BG65"/>
  <c r="BF65"/>
  <c r="AR65"/>
  <c r="W65"/>
  <c r="V65"/>
  <c r="BS64"/>
  <c r="BR64"/>
  <c r="BQ64"/>
  <c r="BP64"/>
  <c r="BI64"/>
  <c r="BH64"/>
  <c r="BG64"/>
  <c r="BF64"/>
  <c r="AR64"/>
  <c r="W64"/>
  <c r="V64"/>
  <c r="BS63"/>
  <c r="BR63"/>
  <c r="BQ63"/>
  <c r="BP63"/>
  <c r="BI63"/>
  <c r="BH63"/>
  <c r="BG63"/>
  <c r="BF63"/>
  <c r="AR63"/>
  <c r="W63"/>
  <c r="V63"/>
  <c r="BS62"/>
  <c r="BR62"/>
  <c r="BQ62"/>
  <c r="BP62"/>
  <c r="BI62"/>
  <c r="BH62"/>
  <c r="BG62"/>
  <c r="BF62"/>
  <c r="AR62"/>
  <c r="W62"/>
  <c r="V62"/>
  <c r="BS61"/>
  <c r="BR61"/>
  <c r="BQ61"/>
  <c r="BP61"/>
  <c r="BI61"/>
  <c r="BH61"/>
  <c r="BG61"/>
  <c r="BF61"/>
  <c r="W61"/>
  <c r="V61"/>
  <c r="BS60"/>
  <c r="BR60"/>
  <c r="BQ60"/>
  <c r="BP60"/>
  <c r="BI60"/>
  <c r="BH60"/>
  <c r="BG60"/>
  <c r="BF60"/>
  <c r="AR60"/>
  <c r="W60"/>
  <c r="V60"/>
  <c r="BS59"/>
  <c r="BR59"/>
  <c r="BQ59"/>
  <c r="BP59"/>
  <c r="BI59"/>
  <c r="BH59"/>
  <c r="BG59"/>
  <c r="BF59"/>
  <c r="AR59"/>
  <c r="W59"/>
  <c r="V59"/>
  <c r="BS58"/>
  <c r="BR58"/>
  <c r="BQ58"/>
  <c r="BP58"/>
  <c r="BI58"/>
  <c r="BH58"/>
  <c r="BG58"/>
  <c r="BF58"/>
  <c r="AR58"/>
  <c r="W58"/>
  <c r="V58"/>
  <c r="BS57"/>
  <c r="BR57"/>
  <c r="BQ57"/>
  <c r="BP57"/>
  <c r="BI57"/>
  <c r="BH57"/>
  <c r="BG57"/>
  <c r="BF57"/>
  <c r="AR57"/>
  <c r="W57"/>
  <c r="V57"/>
  <c r="BS56"/>
  <c r="BR56"/>
  <c r="BQ56"/>
  <c r="BP56"/>
  <c r="BI56"/>
  <c r="BH56"/>
  <c r="BG56"/>
  <c r="BF56"/>
  <c r="AR56"/>
  <c r="W56"/>
  <c r="V56"/>
  <c r="BS55"/>
  <c r="BR55"/>
  <c r="BQ55"/>
  <c r="BP55"/>
  <c r="BI55"/>
  <c r="BH55"/>
  <c r="BG55"/>
  <c r="BF55"/>
  <c r="AR55"/>
  <c r="W55"/>
  <c r="V55"/>
  <c r="BS53"/>
  <c r="BR53"/>
  <c r="BQ53"/>
  <c r="BP53"/>
  <c r="BI53"/>
  <c r="BH53"/>
  <c r="BG53"/>
  <c r="BF53"/>
  <c r="AR53"/>
  <c r="W53"/>
  <c r="V53"/>
  <c r="BS52"/>
  <c r="BR52"/>
  <c r="BQ52"/>
  <c r="BP52"/>
  <c r="BI52"/>
  <c r="BH52"/>
  <c r="BG52"/>
  <c r="BF52"/>
  <c r="AR52"/>
  <c r="W52"/>
  <c r="V52"/>
  <c r="BS51"/>
  <c r="BR51"/>
  <c r="BQ51"/>
  <c r="BP51"/>
  <c r="BI51"/>
  <c r="BH51"/>
  <c r="BG51"/>
  <c r="BF51"/>
  <c r="AR51"/>
  <c r="W51"/>
  <c r="V51"/>
  <c r="BS50"/>
  <c r="BR50"/>
  <c r="BQ50"/>
  <c r="BP50"/>
  <c r="BI50"/>
  <c r="BH50"/>
  <c r="BG50"/>
  <c r="BF50"/>
  <c r="AR50"/>
  <c r="W50"/>
  <c r="V50"/>
  <c r="BS49"/>
  <c r="BR49"/>
  <c r="BQ49"/>
  <c r="BP49"/>
  <c r="BI49"/>
  <c r="BH49"/>
  <c r="BG49"/>
  <c r="BF49"/>
  <c r="AR49"/>
  <c r="W49"/>
  <c r="V49"/>
  <c r="BS48"/>
  <c r="BR48"/>
  <c r="BQ48"/>
  <c r="BP48"/>
  <c r="BI48"/>
  <c r="BH48"/>
  <c r="BG48"/>
  <c r="BF48"/>
  <c r="AR48"/>
  <c r="AL48"/>
  <c r="W48"/>
  <c r="V48"/>
  <c r="BS47"/>
  <c r="BR47"/>
  <c r="BQ47"/>
  <c r="BP47"/>
  <c r="BI47"/>
  <c r="BH47"/>
  <c r="BG47"/>
  <c r="BF47"/>
  <c r="AR47"/>
  <c r="W47"/>
  <c r="V47"/>
  <c r="BS46"/>
  <c r="BR46"/>
  <c r="BQ46"/>
  <c r="BP46"/>
  <c r="BI46"/>
  <c r="BH46"/>
  <c r="BG46"/>
  <c r="BF46"/>
  <c r="AR46"/>
  <c r="W46"/>
  <c r="V46"/>
  <c r="BS45"/>
  <c r="BR45"/>
  <c r="BQ45"/>
  <c r="BP45"/>
  <c r="BI45"/>
  <c r="BH45"/>
  <c r="BG45"/>
  <c r="BF45"/>
  <c r="AR45"/>
  <c r="W45"/>
  <c r="V45"/>
  <c r="BS44"/>
  <c r="BR44"/>
  <c r="BQ44"/>
  <c r="BP44"/>
  <c r="BI44"/>
  <c r="BH44"/>
  <c r="BG44"/>
  <c r="BF44"/>
  <c r="AR44"/>
  <c r="W44"/>
  <c r="V44"/>
  <c r="BS43"/>
  <c r="BR43"/>
  <c r="BQ43"/>
  <c r="BP43"/>
  <c r="BI43"/>
  <c r="BH43"/>
  <c r="BG43"/>
  <c r="BF43"/>
  <c r="AR43"/>
  <c r="W43"/>
  <c r="V43"/>
  <c r="BS42"/>
  <c r="BR42"/>
  <c r="BQ42"/>
  <c r="BP42"/>
  <c r="BI42"/>
  <c r="BH42"/>
  <c r="BG42"/>
  <c r="BF42"/>
  <c r="AR42"/>
  <c r="W42"/>
  <c r="V42"/>
  <c r="BS41"/>
  <c r="BR41"/>
  <c r="BQ41"/>
  <c r="BP41"/>
  <c r="BI41"/>
  <c r="BH41"/>
  <c r="BG41"/>
  <c r="BF41"/>
  <c r="AR41"/>
  <c r="W41"/>
  <c r="V41"/>
  <c r="BS40"/>
  <c r="BR40"/>
  <c r="BQ40"/>
  <c r="BP40"/>
  <c r="BI40"/>
  <c r="BH40"/>
  <c r="BG40"/>
  <c r="BF40"/>
  <c r="AR40"/>
  <c r="W40"/>
  <c r="V40"/>
  <c r="BS39"/>
  <c r="BR39"/>
  <c r="BQ39"/>
  <c r="BP39"/>
  <c r="BI39"/>
  <c r="BH39"/>
  <c r="BG39"/>
  <c r="BF39"/>
  <c r="AR39"/>
  <c r="W39"/>
  <c r="V39"/>
  <c r="BS34"/>
  <c r="BR34"/>
  <c r="BQ34"/>
  <c r="BP34"/>
  <c r="BI34"/>
  <c r="BH34"/>
  <c r="BG34"/>
  <c r="BF34"/>
  <c r="AR34"/>
  <c r="W34"/>
  <c r="V34"/>
  <c r="BS33"/>
  <c r="BR33"/>
  <c r="BQ33"/>
  <c r="BP33"/>
  <c r="BI33"/>
  <c r="BH33"/>
  <c r="BG33"/>
  <c r="BF33"/>
  <c r="AR33"/>
  <c r="W33"/>
  <c r="V33"/>
  <c r="BS32"/>
  <c r="BR32"/>
  <c r="BQ32"/>
  <c r="BP32"/>
  <c r="BI32"/>
  <c r="BH32"/>
  <c r="BG32"/>
  <c r="BF32"/>
  <c r="AR32"/>
  <c r="W32"/>
  <c r="V32"/>
  <c r="BS31"/>
  <c r="BR31"/>
  <c r="BQ31"/>
  <c r="BP31"/>
  <c r="BI31"/>
  <c r="BH31"/>
  <c r="BG31"/>
  <c r="BF31"/>
  <c r="AR31"/>
  <c r="W31"/>
  <c r="V31"/>
  <c r="BS29"/>
  <c r="BR29"/>
  <c r="BQ29"/>
  <c r="BP29"/>
  <c r="BI29"/>
  <c r="BH29"/>
  <c r="BG29"/>
  <c r="BF29"/>
  <c r="AR29"/>
  <c r="W29"/>
  <c r="V29"/>
  <c r="BS28"/>
  <c r="BR28"/>
  <c r="BQ28"/>
  <c r="BP28"/>
  <c r="BI28"/>
  <c r="BH28"/>
  <c r="BG28"/>
  <c r="BF28"/>
  <c r="W28"/>
  <c r="V28"/>
  <c r="BS27"/>
  <c r="BR27"/>
  <c r="BQ27"/>
  <c r="BP27"/>
  <c r="BI27"/>
  <c r="BH27"/>
  <c r="BG27"/>
  <c r="BF27"/>
  <c r="AR27"/>
  <c r="W27"/>
  <c r="V27"/>
  <c r="BS26"/>
  <c r="BR26"/>
  <c r="BQ26"/>
  <c r="BP26"/>
  <c r="BI26"/>
  <c r="BH26"/>
  <c r="BG26"/>
  <c r="BF26"/>
  <c r="AR26"/>
  <c r="W26"/>
  <c r="V26"/>
  <c r="BS25"/>
  <c r="BR25"/>
  <c r="BQ25"/>
  <c r="BP25"/>
  <c r="BI25"/>
  <c r="BH25"/>
  <c r="BG25"/>
  <c r="BF25"/>
  <c r="AR25"/>
  <c r="W25"/>
  <c r="V25"/>
  <c r="BS24"/>
  <c r="BR24"/>
  <c r="BQ24"/>
  <c r="BP24"/>
  <c r="BI24"/>
  <c r="BH24"/>
  <c r="BG24"/>
  <c r="BF24"/>
  <c r="AR24"/>
  <c r="W24"/>
  <c r="V24"/>
  <c r="BS23"/>
  <c r="BR23"/>
  <c r="BQ23"/>
  <c r="BP23"/>
  <c r="BI23"/>
  <c r="BH23"/>
  <c r="BG23"/>
  <c r="BF23"/>
  <c r="AR23"/>
  <c r="W23"/>
  <c r="V23"/>
  <c r="BS22"/>
  <c r="BR22"/>
  <c r="BQ22"/>
  <c r="BP22"/>
  <c r="BI22"/>
  <c r="BH22"/>
  <c r="BG22"/>
  <c r="BF22"/>
  <c r="AR22"/>
  <c r="W22"/>
  <c r="V22"/>
  <c r="BS21"/>
  <c r="BR21"/>
  <c r="BQ21"/>
  <c r="BP21"/>
  <c r="BI21"/>
  <c r="BH21"/>
  <c r="BG21"/>
  <c r="BF21"/>
  <c r="AR21"/>
  <c r="W21"/>
  <c r="BS20"/>
  <c r="BR20"/>
  <c r="BQ20"/>
  <c r="BP20"/>
  <c r="BI20"/>
  <c r="BH20"/>
  <c r="BG20"/>
  <c r="BF20"/>
  <c r="AR20"/>
  <c r="W20"/>
  <c r="BS19"/>
  <c r="BR19"/>
  <c r="BQ19"/>
  <c r="BP19"/>
  <c r="BI19"/>
  <c r="BH19"/>
  <c r="BG19"/>
  <c r="BF19"/>
  <c r="AR19"/>
  <c r="W19"/>
  <c r="V19"/>
  <c r="BS18"/>
  <c r="BR18"/>
  <c r="BQ18"/>
  <c r="BP18"/>
  <c r="BI18"/>
  <c r="BH18"/>
  <c r="BG18"/>
  <c r="BF18"/>
  <c r="AR18"/>
  <c r="W18"/>
  <c r="BS17"/>
  <c r="BR17"/>
  <c r="BQ17"/>
  <c r="BP17"/>
  <c r="BI17"/>
  <c r="BH17"/>
  <c r="BG17"/>
  <c r="BF17"/>
  <c r="AR17"/>
  <c r="W17"/>
  <c r="BS16"/>
  <c r="BR16"/>
  <c r="BQ16"/>
  <c r="BP16"/>
  <c r="BI16"/>
  <c r="BH16"/>
  <c r="BG16"/>
  <c r="BF16"/>
  <c r="W16"/>
  <c r="V16"/>
  <c r="BS15"/>
  <c r="BR15"/>
  <c r="BQ15"/>
  <c r="BP15"/>
  <c r="BI15"/>
  <c r="BH15"/>
  <c r="BG15"/>
  <c r="BF15"/>
  <c r="AR15"/>
  <c r="W15"/>
  <c r="V15"/>
  <c r="BS14"/>
  <c r="BR14"/>
  <c r="BQ14"/>
  <c r="BP14"/>
  <c r="BI14"/>
  <c r="BH14"/>
  <c r="BG14"/>
  <c r="BF14"/>
  <c r="AR14"/>
  <c r="W14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S13"/>
  <c r="BR13"/>
  <c r="BQ13"/>
  <c r="BP13"/>
  <c r="BI13"/>
  <c r="BH13"/>
  <c r="BG13"/>
  <c r="BF13"/>
  <c r="W13"/>
  <c r="V13"/>
  <c r="AR13" l="1"/>
  <c r="AC73"/>
  <c r="AB77"/>
  <c r="AR77"/>
  <c r="Z81"/>
  <c r="AR81"/>
  <c r="AH83"/>
  <c r="AR83"/>
  <c r="AB85"/>
  <c r="AR85"/>
  <c r="Z95"/>
  <c r="AR95"/>
  <c r="Z97"/>
  <c r="AR97"/>
  <c r="Z99"/>
  <c r="AR99"/>
  <c r="Z101"/>
  <c r="AR101"/>
  <c r="Z103"/>
  <c r="AR103"/>
  <c r="Z105"/>
  <c r="AR105"/>
  <c r="Z107"/>
  <c r="AR107"/>
  <c r="Z109"/>
  <c r="AR109"/>
  <c r="Z112"/>
  <c r="AR112"/>
  <c r="AD118"/>
  <c r="Z120"/>
  <c r="AR120"/>
  <c r="Z122"/>
  <c r="AR122"/>
  <c r="Z127"/>
  <c r="AR127"/>
  <c r="Z130"/>
  <c r="AR130"/>
  <c r="Z132"/>
  <c r="AR132"/>
  <c r="AD135"/>
  <c r="AR135"/>
  <c r="AD137"/>
  <c r="AR137"/>
  <c r="AD139"/>
  <c r="AR139"/>
  <c r="AD141"/>
  <c r="AR141"/>
  <c r="AD16"/>
  <c r="AR16"/>
  <c r="AD28"/>
  <c r="AR28"/>
  <c r="AD61"/>
  <c r="AE72"/>
  <c r="AC78"/>
  <c r="AD82"/>
  <c r="AH90"/>
  <c r="AR90"/>
  <c r="AH93"/>
  <c r="AR93"/>
  <c r="AH96"/>
  <c r="AR96"/>
  <c r="AH98"/>
  <c r="AR98"/>
  <c r="AB100"/>
  <c r="AR100"/>
  <c r="AB104"/>
  <c r="AR104"/>
  <c r="AH106"/>
  <c r="AR106"/>
  <c r="AH108"/>
  <c r="AR108"/>
  <c r="AH110"/>
  <c r="AR110"/>
  <c r="AH113"/>
  <c r="AR113"/>
  <c r="AD117"/>
  <c r="AH123"/>
  <c r="AR123"/>
  <c r="AD129"/>
  <c r="AR129"/>
  <c r="AB131"/>
  <c r="AR131"/>
  <c r="AB133"/>
  <c r="AR133"/>
  <c r="Z134"/>
  <c r="AR134"/>
  <c r="AH136"/>
  <c r="AR136"/>
  <c r="AH142"/>
  <c r="AR142"/>
  <c r="AD67"/>
  <c r="AB67"/>
  <c r="AB108"/>
  <c r="AB106"/>
  <c r="AB113"/>
  <c r="AB123"/>
  <c r="AH179"/>
  <c r="AD179"/>
  <c r="AB93"/>
  <c r="X93"/>
  <c r="X100"/>
  <c r="AH192"/>
  <c r="AD192"/>
  <c r="AH196"/>
  <c r="Z196"/>
  <c r="AH206"/>
  <c r="AD206"/>
  <c r="AH222"/>
  <c r="AD222"/>
  <c r="X119"/>
  <c r="AB138"/>
  <c r="AB90"/>
  <c r="AB98"/>
  <c r="AH131"/>
  <c r="AH133"/>
  <c r="AB136"/>
  <c r="AH138"/>
  <c r="AB96"/>
  <c r="AH100"/>
  <c r="Z216"/>
  <c r="AB142"/>
  <c r="Z179"/>
  <c r="AD216"/>
  <c r="AB83"/>
  <c r="AB78"/>
  <c r="AH78"/>
  <c r="AH193"/>
  <c r="AD193"/>
  <c r="AH200"/>
  <c r="AD200"/>
  <c r="Z200"/>
  <c r="AH201"/>
  <c r="AD201"/>
  <c r="AH213"/>
  <c r="AD213"/>
  <c r="AH219"/>
  <c r="AD219"/>
  <c r="AH223"/>
  <c r="AD223"/>
  <c r="AH207"/>
  <c r="AD207"/>
  <c r="AH173"/>
  <c r="AD173"/>
  <c r="Z173"/>
  <c r="AH174"/>
  <c r="AD174"/>
  <c r="AH180"/>
  <c r="AD180"/>
  <c r="AH188"/>
  <c r="AD188"/>
  <c r="Z188"/>
  <c r="AH189"/>
  <c r="AD189"/>
  <c r="X98"/>
  <c r="X108"/>
  <c r="Z171"/>
  <c r="AD183"/>
  <c r="Z192"/>
  <c r="AD196"/>
  <c r="Z206"/>
  <c r="Z222"/>
  <c r="X78"/>
  <c r="AH85"/>
  <c r="AB92"/>
  <c r="AH104"/>
  <c r="X106"/>
  <c r="AH119"/>
  <c r="AD197"/>
  <c r="Z212"/>
  <c r="Z226"/>
  <c r="AB119"/>
  <c r="X85"/>
  <c r="X136"/>
  <c r="X142"/>
  <c r="Z172"/>
  <c r="Z183"/>
  <c r="AD212"/>
  <c r="AD226"/>
  <c r="X102"/>
  <c r="AB102"/>
  <c r="AH102"/>
  <c r="Z18"/>
  <c r="Q18"/>
  <c r="AM18" s="1"/>
  <c r="AN18" s="1"/>
  <c r="AH187"/>
  <c r="AD187"/>
  <c r="Z187"/>
  <c r="AH211"/>
  <c r="AD211"/>
  <c r="Z211"/>
  <c r="AH221"/>
  <c r="AD221"/>
  <c r="Z221"/>
  <c r="AH225"/>
  <c r="AD225"/>
  <c r="Z225"/>
  <c r="AH178"/>
  <c r="AD178"/>
  <c r="Z178"/>
  <c r="AH182"/>
  <c r="AD182"/>
  <c r="Z182"/>
  <c r="Z17"/>
  <c r="AD17"/>
  <c r="Q17"/>
  <c r="AM17" s="1"/>
  <c r="AN17" s="1"/>
  <c r="AD18"/>
  <c r="X121"/>
  <c r="AB121"/>
  <c r="AH121"/>
  <c r="AH191"/>
  <c r="AD191"/>
  <c r="Z191"/>
  <c r="AH199"/>
  <c r="AD199"/>
  <c r="Z199"/>
  <c r="AH205"/>
  <c r="AD205"/>
  <c r="Z205"/>
  <c r="AB88"/>
  <c r="AH128"/>
  <c r="AD128"/>
  <c r="AH195"/>
  <c r="AD195"/>
  <c r="Z195"/>
  <c r="AH215"/>
  <c r="AD215"/>
  <c r="Z215"/>
  <c r="AH88"/>
  <c r="X128"/>
  <c r="AB140"/>
  <c r="X110"/>
  <c r="AB110"/>
  <c r="AH140"/>
  <c r="X88"/>
  <c r="AH92"/>
  <c r="X140"/>
  <c r="AD171"/>
  <c r="AD172"/>
  <c r="X61"/>
  <c r="X83"/>
  <c r="X92"/>
  <c r="Z175"/>
  <c r="Z181"/>
  <c r="Z186"/>
  <c r="Z190"/>
  <c r="Z194"/>
  <c r="Z198"/>
  <c r="Z204"/>
  <c r="Z208"/>
  <c r="Z214"/>
  <c r="Z220"/>
  <c r="Z224"/>
  <c r="X82"/>
  <c r="X90"/>
  <c r="X96"/>
  <c r="X104"/>
  <c r="X113"/>
  <c r="X117"/>
  <c r="X118"/>
  <c r="X123"/>
  <c r="X138"/>
  <c r="Z174"/>
  <c r="AD175"/>
  <c r="Z180"/>
  <c r="AD181"/>
  <c r="AD186"/>
  <c r="Z189"/>
  <c r="AD190"/>
  <c r="Z193"/>
  <c r="AD194"/>
  <c r="Z197"/>
  <c r="AD198"/>
  <c r="Z201"/>
  <c r="AD204"/>
  <c r="Z207"/>
  <c r="AD208"/>
  <c r="Z213"/>
  <c r="AD214"/>
  <c r="Z219"/>
  <c r="AD220"/>
  <c r="Z223"/>
  <c r="AD224"/>
  <c r="X15"/>
  <c r="AD15"/>
  <c r="Z15"/>
  <c r="AH15"/>
  <c r="AB15"/>
  <c r="AH23"/>
  <c r="AB23"/>
  <c r="AD23"/>
  <c r="Z23"/>
  <c r="X23"/>
  <c r="AH27"/>
  <c r="AB27"/>
  <c r="AD27"/>
  <c r="Z27"/>
  <c r="X27"/>
  <c r="AH41"/>
  <c r="AB41"/>
  <c r="X41"/>
  <c r="AD41"/>
  <c r="Z41"/>
  <c r="AH45"/>
  <c r="AB45"/>
  <c r="X45"/>
  <c r="AD45"/>
  <c r="Z45"/>
  <c r="AH52"/>
  <c r="AB52"/>
  <c r="X52"/>
  <c r="AD52"/>
  <c r="Z52"/>
  <c r="AH57"/>
  <c r="AB57"/>
  <c r="X57"/>
  <c r="AD57"/>
  <c r="Z57"/>
  <c r="AH62"/>
  <c r="AB62"/>
  <c r="X62"/>
  <c r="AD62"/>
  <c r="Z62"/>
  <c r="AH66"/>
  <c r="AB66"/>
  <c r="X66"/>
  <c r="AD66"/>
  <c r="Z66"/>
  <c r="AH75"/>
  <c r="AB75"/>
  <c r="X75"/>
  <c r="AD75"/>
  <c r="Z75"/>
  <c r="AD114"/>
  <c r="X114"/>
  <c r="Y114"/>
  <c r="AH114"/>
  <c r="AB114"/>
  <c r="AD115"/>
  <c r="X115"/>
  <c r="Y115"/>
  <c r="AH115"/>
  <c r="AB115"/>
  <c r="X19"/>
  <c r="AD19"/>
  <c r="Z19"/>
  <c r="AH19"/>
  <c r="AB19"/>
  <c r="X25"/>
  <c r="AD25"/>
  <c r="Z25"/>
  <c r="AH25"/>
  <c r="AB25"/>
  <c r="AH29"/>
  <c r="AB29"/>
  <c r="AD29"/>
  <c r="Z29"/>
  <c r="X29"/>
  <c r="AH39"/>
  <c r="AB39"/>
  <c r="X39"/>
  <c r="AD39"/>
  <c r="Z39"/>
  <c r="AH43"/>
  <c r="AB43"/>
  <c r="X43"/>
  <c r="AD43"/>
  <c r="Z43"/>
  <c r="AH47"/>
  <c r="AB47"/>
  <c r="X47"/>
  <c r="AD47"/>
  <c r="Z47"/>
  <c r="AH50"/>
  <c r="AB50"/>
  <c r="X50"/>
  <c r="AD50"/>
  <c r="Z50"/>
  <c r="AH55"/>
  <c r="AB55"/>
  <c r="X55"/>
  <c r="AD55"/>
  <c r="Z55"/>
  <c r="AH59"/>
  <c r="AB59"/>
  <c r="X59"/>
  <c r="AD59"/>
  <c r="Z59"/>
  <c r="AH64"/>
  <c r="AB64"/>
  <c r="X64"/>
  <c r="AD64"/>
  <c r="Z64"/>
  <c r="AH70"/>
  <c r="AB70"/>
  <c r="X70"/>
  <c r="AD70"/>
  <c r="Z70"/>
  <c r="AH73"/>
  <c r="AB73"/>
  <c r="X73"/>
  <c r="AD73"/>
  <c r="Z73"/>
  <c r="AH81"/>
  <c r="AB81"/>
  <c r="X81"/>
  <c r="AD83"/>
  <c r="Z83"/>
  <c r="AD85"/>
  <c r="Z85"/>
  <c r="AD88"/>
  <c r="Z88"/>
  <c r="AD90"/>
  <c r="Z90"/>
  <c r="AD93"/>
  <c r="Z93"/>
  <c r="AH95"/>
  <c r="AB95"/>
  <c r="X95"/>
  <c r="AH97"/>
  <c r="AB97"/>
  <c r="X97"/>
  <c r="AH99"/>
  <c r="AB99"/>
  <c r="X99"/>
  <c r="AH101"/>
  <c r="AB101"/>
  <c r="X101"/>
  <c r="AH103"/>
  <c r="AB103"/>
  <c r="X103"/>
  <c r="AH105"/>
  <c r="AB105"/>
  <c r="X105"/>
  <c r="AH107"/>
  <c r="AB107"/>
  <c r="X107"/>
  <c r="AH109"/>
  <c r="AB109"/>
  <c r="X109"/>
  <c r="AH112"/>
  <c r="AB112"/>
  <c r="X112"/>
  <c r="AH116"/>
  <c r="AB116"/>
  <c r="X116"/>
  <c r="AH120"/>
  <c r="AB120"/>
  <c r="X120"/>
  <c r="AH122"/>
  <c r="AB122"/>
  <c r="X122"/>
  <c r="AH127"/>
  <c r="AB127"/>
  <c r="X127"/>
  <c r="AD131"/>
  <c r="Z131"/>
  <c r="X131"/>
  <c r="AH137"/>
  <c r="AB137"/>
  <c r="X137"/>
  <c r="Z137"/>
  <c r="AH141"/>
  <c r="AB141"/>
  <c r="X141"/>
  <c r="Z141"/>
  <c r="AD146"/>
  <c r="Z146"/>
  <c r="AH146"/>
  <c r="AB146"/>
  <c r="X146"/>
  <c r="AD150"/>
  <c r="Z150"/>
  <c r="AH150"/>
  <c r="AB150"/>
  <c r="X150"/>
  <c r="AD154"/>
  <c r="Z154"/>
  <c r="AH154"/>
  <c r="AB154"/>
  <c r="X154"/>
  <c r="AD158"/>
  <c r="Z158"/>
  <c r="AH158"/>
  <c r="AB158"/>
  <c r="X158"/>
  <c r="AD162"/>
  <c r="Z162"/>
  <c r="AH162"/>
  <c r="AB162"/>
  <c r="X162"/>
  <c r="AD166"/>
  <c r="Z166"/>
  <c r="AH166"/>
  <c r="AB166"/>
  <c r="X166"/>
  <c r="AD184"/>
  <c r="Z184"/>
  <c r="AH184"/>
  <c r="AB184"/>
  <c r="P184"/>
  <c r="L230"/>
  <c r="AB231" s="1"/>
  <c r="X13"/>
  <c r="AB13"/>
  <c r="AH13"/>
  <c r="Q14"/>
  <c r="Z14"/>
  <c r="AD14"/>
  <c r="Z16"/>
  <c r="AB20"/>
  <c r="AH20"/>
  <c r="AD22"/>
  <c r="AD24"/>
  <c r="AD26"/>
  <c r="Z28"/>
  <c r="AD31"/>
  <c r="Z13"/>
  <c r="AD13"/>
  <c r="AB14"/>
  <c r="AH14"/>
  <c r="X16"/>
  <c r="AB16"/>
  <c r="AH16"/>
  <c r="AB17"/>
  <c r="AH17"/>
  <c r="AB18"/>
  <c r="AH18"/>
  <c r="Q20"/>
  <c r="Z20"/>
  <c r="AD20"/>
  <c r="Q21"/>
  <c r="Z21"/>
  <c r="AD21"/>
  <c r="X22"/>
  <c r="AB22"/>
  <c r="AH22"/>
  <c r="X24"/>
  <c r="AB24"/>
  <c r="AH24"/>
  <c r="X26"/>
  <c r="AB26"/>
  <c r="AH26"/>
  <c r="X28"/>
  <c r="AB28"/>
  <c r="AH28"/>
  <c r="X31"/>
  <c r="AB31"/>
  <c r="AH31"/>
  <c r="X32"/>
  <c r="AB32"/>
  <c r="AH32"/>
  <c r="X33"/>
  <c r="AB33"/>
  <c r="AH33"/>
  <c r="X34"/>
  <c r="AB34"/>
  <c r="AH34"/>
  <c r="X40"/>
  <c r="AB40"/>
  <c r="AH40"/>
  <c r="X42"/>
  <c r="AB42"/>
  <c r="AH42"/>
  <c r="X44"/>
  <c r="AB44"/>
  <c r="AH44"/>
  <c r="X46"/>
  <c r="AB46"/>
  <c r="AH46"/>
  <c r="X48"/>
  <c r="AB48"/>
  <c r="AH48"/>
  <c r="X49"/>
  <c r="AB49"/>
  <c r="AH49"/>
  <c r="X51"/>
  <c r="AB51"/>
  <c r="AH51"/>
  <c r="X53"/>
  <c r="AB53"/>
  <c r="AH53"/>
  <c r="X56"/>
  <c r="AB56"/>
  <c r="AH56"/>
  <c r="X58"/>
  <c r="AB58"/>
  <c r="AH58"/>
  <c r="X60"/>
  <c r="AB60"/>
  <c r="AH60"/>
  <c r="Y61"/>
  <c r="AB61"/>
  <c r="AH61"/>
  <c r="X63"/>
  <c r="AB63"/>
  <c r="AH63"/>
  <c r="X65"/>
  <c r="AB65"/>
  <c r="AH65"/>
  <c r="X67"/>
  <c r="AH67"/>
  <c r="X71"/>
  <c r="AB71"/>
  <c r="AH71"/>
  <c r="X72"/>
  <c r="AB72"/>
  <c r="AH72"/>
  <c r="X74"/>
  <c r="AB74"/>
  <c r="AH74"/>
  <c r="X76"/>
  <c r="AD76"/>
  <c r="X77"/>
  <c r="AD81"/>
  <c r="Z84"/>
  <c r="Y86"/>
  <c r="Z87"/>
  <c r="Z89"/>
  <c r="Z91"/>
  <c r="Z94"/>
  <c r="AD95"/>
  <c r="AD97"/>
  <c r="AD99"/>
  <c r="AD101"/>
  <c r="AD103"/>
  <c r="AD105"/>
  <c r="AD107"/>
  <c r="AD109"/>
  <c r="AD112"/>
  <c r="AD116"/>
  <c r="AD120"/>
  <c r="AD122"/>
  <c r="AD127"/>
  <c r="AH145"/>
  <c r="AH77"/>
  <c r="AD78"/>
  <c r="Z78"/>
  <c r="AH84"/>
  <c r="AB84"/>
  <c r="X84"/>
  <c r="AD86"/>
  <c r="X86"/>
  <c r="AH87"/>
  <c r="AB87"/>
  <c r="X87"/>
  <c r="AH89"/>
  <c r="AB89"/>
  <c r="X89"/>
  <c r="AH91"/>
  <c r="AB91"/>
  <c r="X91"/>
  <c r="AH94"/>
  <c r="AB94"/>
  <c r="X94"/>
  <c r="AD96"/>
  <c r="Z96"/>
  <c r="AD98"/>
  <c r="Z98"/>
  <c r="AD100"/>
  <c r="Z100"/>
  <c r="AD102"/>
  <c r="Z102"/>
  <c r="AD104"/>
  <c r="Z104"/>
  <c r="AD106"/>
  <c r="Z106"/>
  <c r="AD108"/>
  <c r="Z108"/>
  <c r="AD110"/>
  <c r="Z110"/>
  <c r="AD113"/>
  <c r="Z113"/>
  <c r="AD119"/>
  <c r="Z119"/>
  <c r="AD121"/>
  <c r="Z121"/>
  <c r="AD123"/>
  <c r="Z123"/>
  <c r="AH129"/>
  <c r="AB129"/>
  <c r="X129"/>
  <c r="Z129"/>
  <c r="AD133"/>
  <c r="Z133"/>
  <c r="X133"/>
  <c r="AH135"/>
  <c r="AB135"/>
  <c r="X135"/>
  <c r="Z135"/>
  <c r="AH139"/>
  <c r="AB139"/>
  <c r="X139"/>
  <c r="Z139"/>
  <c r="AD145"/>
  <c r="Z145"/>
  <c r="P145"/>
  <c r="AB21"/>
  <c r="AH21"/>
  <c r="Z22"/>
  <c r="Z24"/>
  <c r="Z26"/>
  <c r="Z31"/>
  <c r="Z32"/>
  <c r="AD32"/>
  <c r="Z33"/>
  <c r="AD33"/>
  <c r="Z34"/>
  <c r="AD34"/>
  <c r="Z40"/>
  <c r="AD40"/>
  <c r="Z42"/>
  <c r="AD42"/>
  <c r="Z44"/>
  <c r="AD44"/>
  <c r="Z46"/>
  <c r="AD46"/>
  <c r="Z48"/>
  <c r="AD48"/>
  <c r="Z49"/>
  <c r="AD49"/>
  <c r="Z51"/>
  <c r="AD51"/>
  <c r="Z53"/>
  <c r="AD53"/>
  <c r="Z56"/>
  <c r="AD56"/>
  <c r="Z58"/>
  <c r="AD58"/>
  <c r="Z60"/>
  <c r="AD60"/>
  <c r="Z63"/>
  <c r="AD63"/>
  <c r="Z65"/>
  <c r="AD65"/>
  <c r="Z67"/>
  <c r="Z71"/>
  <c r="AD71"/>
  <c r="Z72"/>
  <c r="AD72"/>
  <c r="Z74"/>
  <c r="AD74"/>
  <c r="Y76"/>
  <c r="AB76"/>
  <c r="AH76"/>
  <c r="Z77"/>
  <c r="AD77"/>
  <c r="AD84"/>
  <c r="AB86"/>
  <c r="AH86"/>
  <c r="AD87"/>
  <c r="AD89"/>
  <c r="AD91"/>
  <c r="AD94"/>
  <c r="AB145"/>
  <c r="AH130"/>
  <c r="AB130"/>
  <c r="X130"/>
  <c r="AH132"/>
  <c r="AB132"/>
  <c r="X132"/>
  <c r="AH134"/>
  <c r="AB134"/>
  <c r="X134"/>
  <c r="AD136"/>
  <c r="Z136"/>
  <c r="AD138"/>
  <c r="Z138"/>
  <c r="AD140"/>
  <c r="Z140"/>
  <c r="AD142"/>
  <c r="Z142"/>
  <c r="AD148"/>
  <c r="Z148"/>
  <c r="AH148"/>
  <c r="AB148"/>
  <c r="X148"/>
  <c r="AD152"/>
  <c r="Z152"/>
  <c r="AH152"/>
  <c r="AB152"/>
  <c r="X152"/>
  <c r="AD156"/>
  <c r="Z156"/>
  <c r="AH156"/>
  <c r="AB156"/>
  <c r="X156"/>
  <c r="AD160"/>
  <c r="Z160"/>
  <c r="AH160"/>
  <c r="AB160"/>
  <c r="X160"/>
  <c r="AD164"/>
  <c r="Z164"/>
  <c r="AH164"/>
  <c r="AB164"/>
  <c r="X164"/>
  <c r="AD169"/>
  <c r="Z169"/>
  <c r="AH169"/>
  <c r="AB169"/>
  <c r="X169"/>
  <c r="Y82"/>
  <c r="AB82"/>
  <c r="AH82"/>
  <c r="Z92"/>
  <c r="AD92"/>
  <c r="Y117"/>
  <c r="AB117"/>
  <c r="AH117"/>
  <c r="Y118"/>
  <c r="AB118"/>
  <c r="AH118"/>
  <c r="Y128"/>
  <c r="AB128"/>
  <c r="AD130"/>
  <c r="AD132"/>
  <c r="AD134"/>
  <c r="Z147"/>
  <c r="AD147"/>
  <c r="Z149"/>
  <c r="AD149"/>
  <c r="Z151"/>
  <c r="AD151"/>
  <c r="Z153"/>
  <c r="AD153"/>
  <c r="Z155"/>
  <c r="AD155"/>
  <c r="Z157"/>
  <c r="AD157"/>
  <c r="Z159"/>
  <c r="AD159"/>
  <c r="Z161"/>
  <c r="AD161"/>
  <c r="Z163"/>
  <c r="AD163"/>
  <c r="Z165"/>
  <c r="AD165"/>
  <c r="AB167"/>
  <c r="AH167"/>
  <c r="Z168"/>
  <c r="AD168"/>
  <c r="Z170"/>
  <c r="AD170"/>
  <c r="Z185"/>
  <c r="AD185"/>
  <c r="O255"/>
  <c r="X147"/>
  <c r="AB147"/>
  <c r="AH147"/>
  <c r="X149"/>
  <c r="AB149"/>
  <c r="AH149"/>
  <c r="X151"/>
  <c r="AB151"/>
  <c r="AH151"/>
  <c r="X153"/>
  <c r="AB153"/>
  <c r="AH153"/>
  <c r="X155"/>
  <c r="AB155"/>
  <c r="AH155"/>
  <c r="X157"/>
  <c r="AB157"/>
  <c r="AH157"/>
  <c r="X159"/>
  <c r="AB159"/>
  <c r="AH159"/>
  <c r="X161"/>
  <c r="AB161"/>
  <c r="AH161"/>
  <c r="X163"/>
  <c r="AB163"/>
  <c r="AH163"/>
  <c r="X165"/>
  <c r="AB165"/>
  <c r="AH165"/>
  <c r="Q167"/>
  <c r="Z167"/>
  <c r="AD167"/>
  <c r="X168"/>
  <c r="AB168"/>
  <c r="AH168"/>
  <c r="X170"/>
  <c r="AB170"/>
  <c r="AH170"/>
  <c r="X171"/>
  <c r="AB171"/>
  <c r="X172"/>
  <c r="AB172"/>
  <c r="X173"/>
  <c r="AB173"/>
  <c r="AB174"/>
  <c r="AB175"/>
  <c r="AB178"/>
  <c r="AB179"/>
  <c r="AB180"/>
  <c r="AB181"/>
  <c r="AB182"/>
  <c r="AB183"/>
  <c r="Q185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4"/>
  <c r="AB205"/>
  <c r="AB206"/>
  <c r="AB207"/>
  <c r="AB208"/>
  <c r="AB211"/>
  <c r="AB212"/>
  <c r="AB213"/>
  <c r="AB214"/>
  <c r="AB215"/>
  <c r="AB216"/>
  <c r="AB219"/>
  <c r="AB220"/>
  <c r="AB221"/>
  <c r="AB222"/>
  <c r="AB223"/>
  <c r="AB224"/>
  <c r="AB225"/>
  <c r="AB226"/>
  <c r="AO72" l="1"/>
  <c r="AP72" s="1"/>
  <c r="AE230"/>
  <c r="Y230"/>
  <c r="AO73"/>
  <c r="AP73" s="1"/>
  <c r="AC230"/>
  <c r="AD231" s="1"/>
  <c r="AS185"/>
  <c r="AM185"/>
  <c r="AN185" s="1"/>
  <c r="AQ118"/>
  <c r="AR118" s="1"/>
  <c r="AO118"/>
  <c r="AP118" s="1"/>
  <c r="AS167"/>
  <c r="AM167"/>
  <c r="AN167" s="1"/>
  <c r="AQ128"/>
  <c r="AR128" s="1"/>
  <c r="AO128"/>
  <c r="AP128" s="1"/>
  <c r="AQ117"/>
  <c r="AR117" s="1"/>
  <c r="AO117"/>
  <c r="AP117" s="1"/>
  <c r="AQ61"/>
  <c r="AR61" s="1"/>
  <c r="AO61"/>
  <c r="AP61" s="1"/>
  <c r="AS21"/>
  <c r="AM21"/>
  <c r="AN21" s="1"/>
  <c r="AS184"/>
  <c r="AM184"/>
  <c r="AN184" s="1"/>
  <c r="AQ115"/>
  <c r="AR115" s="1"/>
  <c r="AO115"/>
  <c r="AP115" s="1"/>
  <c r="AQ82"/>
  <c r="AR82" s="1"/>
  <c r="AO82"/>
  <c r="AP82" s="1"/>
  <c r="AQ76"/>
  <c r="AR76" s="1"/>
  <c r="AO76"/>
  <c r="AP76" s="1"/>
  <c r="AS145"/>
  <c r="AM145"/>
  <c r="AN145" s="1"/>
  <c r="AQ86"/>
  <c r="AR86" s="1"/>
  <c r="AO86"/>
  <c r="AP86" s="1"/>
  <c r="AS20"/>
  <c r="AM20"/>
  <c r="AN20" s="1"/>
  <c r="AS14"/>
  <c r="AM14"/>
  <c r="AN14" s="1"/>
  <c r="AQ114"/>
  <c r="AR114" s="1"/>
  <c r="AO114"/>
  <c r="AP114" s="1"/>
  <c r="AQ78"/>
  <c r="AR78" s="1"/>
  <c r="AO78"/>
  <c r="AP78" s="1"/>
  <c r="V18"/>
  <c r="X18" s="1"/>
  <c r="AS18"/>
  <c r="AQ73"/>
  <c r="AR73" s="1"/>
  <c r="V17"/>
  <c r="X17" s="1"/>
  <c r="AS17"/>
  <c r="AH231"/>
  <c r="AQ72"/>
  <c r="AR72" s="1"/>
  <c r="AF134"/>
  <c r="AG134" s="1"/>
  <c r="AF169"/>
  <c r="AG169" s="1"/>
  <c r="AF160"/>
  <c r="AG160" s="1"/>
  <c r="AF152"/>
  <c r="AG152" s="1"/>
  <c r="AF142"/>
  <c r="AG142" s="1"/>
  <c r="AF138"/>
  <c r="AG138" s="1"/>
  <c r="AF173"/>
  <c r="AG173" s="1"/>
  <c r="AF112"/>
  <c r="AG112" s="1"/>
  <c r="AF103"/>
  <c r="AG103" s="1"/>
  <c r="AF116"/>
  <c r="AG116" s="1"/>
  <c r="AF105"/>
  <c r="AG105" s="1"/>
  <c r="AF97"/>
  <c r="AG97" s="1"/>
  <c r="AF137"/>
  <c r="AG137" s="1"/>
  <c r="AF93"/>
  <c r="AG93" s="1"/>
  <c r="AF88"/>
  <c r="AG88" s="1"/>
  <c r="AF123"/>
  <c r="AG123" s="1"/>
  <c r="AF119"/>
  <c r="AG119" s="1"/>
  <c r="AF110"/>
  <c r="AG110" s="1"/>
  <c r="AF106"/>
  <c r="AG106" s="1"/>
  <c r="AF102"/>
  <c r="AG102" s="1"/>
  <c r="AF98"/>
  <c r="AG98" s="1"/>
  <c r="AF107"/>
  <c r="AG107" s="1"/>
  <c r="AF127"/>
  <c r="AG127" s="1"/>
  <c r="AF95"/>
  <c r="AG95" s="1"/>
  <c r="AF165"/>
  <c r="AG165" s="1"/>
  <c r="AF149"/>
  <c r="AG149" s="1"/>
  <c r="AF130"/>
  <c r="AG130" s="1"/>
  <c r="AF120"/>
  <c r="AG120" s="1"/>
  <c r="AF99"/>
  <c r="AG99" s="1"/>
  <c r="AF81"/>
  <c r="AG81" s="1"/>
  <c r="AF18"/>
  <c r="AG18" s="1"/>
  <c r="AF83"/>
  <c r="AG83" s="1"/>
  <c r="AF70"/>
  <c r="AG70" s="1"/>
  <c r="AF59"/>
  <c r="AG59" s="1"/>
  <c r="AF50"/>
  <c r="AG50" s="1"/>
  <c r="AF43"/>
  <c r="AG43" s="1"/>
  <c r="AF22"/>
  <c r="AG22" s="1"/>
  <c r="AF171"/>
  <c r="AG171" s="1"/>
  <c r="AF28"/>
  <c r="AG28" s="1"/>
  <c r="AF122"/>
  <c r="AG122" s="1"/>
  <c r="AF109"/>
  <c r="AG109" s="1"/>
  <c r="AF101"/>
  <c r="AG101" s="1"/>
  <c r="AF172"/>
  <c r="AG172" s="1"/>
  <c r="AF71"/>
  <c r="AG71" s="1"/>
  <c r="AF65"/>
  <c r="AG65" s="1"/>
  <c r="AF60"/>
  <c r="AG60" s="1"/>
  <c r="AF56"/>
  <c r="AG56" s="1"/>
  <c r="AF51"/>
  <c r="AG51" s="1"/>
  <c r="AF26"/>
  <c r="AG26" s="1"/>
  <c r="AF133"/>
  <c r="AG133" s="1"/>
  <c r="AF16"/>
  <c r="AG16" s="1"/>
  <c r="AF66"/>
  <c r="AG66" s="1"/>
  <c r="AF57"/>
  <c r="AG57" s="1"/>
  <c r="AF45"/>
  <c r="AG45" s="1"/>
  <c r="AF161"/>
  <c r="AG161" s="1"/>
  <c r="AF92"/>
  <c r="AG92" s="1"/>
  <c r="AF132"/>
  <c r="AG132" s="1"/>
  <c r="AF24"/>
  <c r="AG24" s="1"/>
  <c r="AF25"/>
  <c r="AG25" s="1"/>
  <c r="AF63"/>
  <c r="AG63" s="1"/>
  <c r="AF49"/>
  <c r="AG49" s="1"/>
  <c r="AF29"/>
  <c r="AG29" s="1"/>
  <c r="AF157"/>
  <c r="AG157" s="1"/>
  <c r="AF77"/>
  <c r="AG77" s="1"/>
  <c r="AF67"/>
  <c r="AG67" s="1"/>
  <c r="AF58"/>
  <c r="AG58" s="1"/>
  <c r="AF53"/>
  <c r="AG53" s="1"/>
  <c r="AF167"/>
  <c r="AG167" s="1"/>
  <c r="AF153"/>
  <c r="AG153" s="1"/>
  <c r="AF31"/>
  <c r="AG31" s="1"/>
  <c r="AF78"/>
  <c r="AG78" s="1"/>
  <c r="AF17"/>
  <c r="AG17" s="1"/>
  <c r="AF166"/>
  <c r="AG166" s="1"/>
  <c r="AF158"/>
  <c r="AG158" s="1"/>
  <c r="AF150"/>
  <c r="AG150" s="1"/>
  <c r="AF141"/>
  <c r="AG141" s="1"/>
  <c r="Z128"/>
  <c r="AF128" s="1"/>
  <c r="AG128" s="1"/>
  <c r="Z118"/>
  <c r="AF118" s="1"/>
  <c r="AG118" s="1"/>
  <c r="Z86"/>
  <c r="AF86" s="1"/>
  <c r="AG86" s="1"/>
  <c r="V21"/>
  <c r="X21" s="1"/>
  <c r="V20"/>
  <c r="X20" s="1"/>
  <c r="Q230"/>
  <c r="V14"/>
  <c r="X14" s="1"/>
  <c r="Z114"/>
  <c r="AF114" s="1"/>
  <c r="AG114" s="1"/>
  <c r="AF170"/>
  <c r="AG170" s="1"/>
  <c r="AF145"/>
  <c r="AG145" s="1"/>
  <c r="AF94"/>
  <c r="AG94" s="1"/>
  <c r="AF89"/>
  <c r="AG89" s="1"/>
  <c r="AF19"/>
  <c r="AG19" s="1"/>
  <c r="AF15"/>
  <c r="AG15" s="1"/>
  <c r="V167"/>
  <c r="X167" s="1"/>
  <c r="Z117"/>
  <c r="AF117" s="1"/>
  <c r="AG117" s="1"/>
  <c r="Z82"/>
  <c r="AF82" s="1"/>
  <c r="AG82" s="1"/>
  <c r="Z76"/>
  <c r="AF76" s="1"/>
  <c r="AG76" s="1"/>
  <c r="P230"/>
  <c r="V145"/>
  <c r="X145" s="1"/>
  <c r="Z61"/>
  <c r="AF61" s="1"/>
  <c r="AG61" s="1"/>
  <c r="Z115"/>
  <c r="AF115" s="1"/>
  <c r="AG115" s="1"/>
  <c r="AF168"/>
  <c r="AG168" s="1"/>
  <c r="AF163"/>
  <c r="AG163" s="1"/>
  <c r="AF159"/>
  <c r="AG159" s="1"/>
  <c r="AF155"/>
  <c r="AG155" s="1"/>
  <c r="AF151"/>
  <c r="AG151" s="1"/>
  <c r="AF147"/>
  <c r="AG147" s="1"/>
  <c r="AF164"/>
  <c r="AG164" s="1"/>
  <c r="AF156"/>
  <c r="AG156" s="1"/>
  <c r="AF148"/>
  <c r="AG148" s="1"/>
  <c r="AF140"/>
  <c r="AG140" s="1"/>
  <c r="AF136"/>
  <c r="AG136" s="1"/>
  <c r="AF74"/>
  <c r="AG74" s="1"/>
  <c r="AF72"/>
  <c r="AG72" s="1"/>
  <c r="AF48"/>
  <c r="AG48" s="1"/>
  <c r="AF46"/>
  <c r="AG46" s="1"/>
  <c r="AF44"/>
  <c r="AG44" s="1"/>
  <c r="AF42"/>
  <c r="AG42" s="1"/>
  <c r="AF40"/>
  <c r="AG40" s="1"/>
  <c r="AF34"/>
  <c r="AG34" s="1"/>
  <c r="AF33"/>
  <c r="AG33" s="1"/>
  <c r="AF32"/>
  <c r="AG32" s="1"/>
  <c r="AF139"/>
  <c r="AG139" s="1"/>
  <c r="AF135"/>
  <c r="AG135" s="1"/>
  <c r="AF129"/>
  <c r="AG129" s="1"/>
  <c r="AF121"/>
  <c r="AG121" s="1"/>
  <c r="AF113"/>
  <c r="AG113" s="1"/>
  <c r="AF108"/>
  <c r="AG108" s="1"/>
  <c r="AF104"/>
  <c r="AG104" s="1"/>
  <c r="AF100"/>
  <c r="AG100" s="1"/>
  <c r="AF96"/>
  <c r="AG96" s="1"/>
  <c r="AF91"/>
  <c r="AG91" s="1"/>
  <c r="AF87"/>
  <c r="AG87" s="1"/>
  <c r="AF84"/>
  <c r="AG84" s="1"/>
  <c r="AF21"/>
  <c r="AG21" s="1"/>
  <c r="AF20"/>
  <c r="AG20" s="1"/>
  <c r="AF13"/>
  <c r="AG13" s="1"/>
  <c r="AF14"/>
  <c r="AG14" s="1"/>
  <c r="AF162"/>
  <c r="AG162" s="1"/>
  <c r="AF154"/>
  <c r="AG154" s="1"/>
  <c r="AF146"/>
  <c r="AG146" s="1"/>
  <c r="AF131"/>
  <c r="AG131" s="1"/>
  <c r="AF90"/>
  <c r="AG90" s="1"/>
  <c r="AF85"/>
  <c r="AG85" s="1"/>
  <c r="AF73"/>
  <c r="AG73" s="1"/>
  <c r="AF64"/>
  <c r="AG64" s="1"/>
  <c r="AF55"/>
  <c r="AG55" s="1"/>
  <c r="AF47"/>
  <c r="AG47" s="1"/>
  <c r="AF39"/>
  <c r="AG39" s="1"/>
  <c r="AF75"/>
  <c r="AG75" s="1"/>
  <c r="AF62"/>
  <c r="AG62" s="1"/>
  <c r="AF52"/>
  <c r="AG52" s="1"/>
  <c r="AF41"/>
  <c r="AG41" s="1"/>
  <c r="AF27"/>
  <c r="AG27" s="1"/>
  <c r="AF23"/>
  <c r="AG23" s="1"/>
  <c r="AP231" l="1"/>
  <c r="AQ231"/>
  <c r="AM231"/>
  <c r="AS230"/>
  <c r="V230"/>
  <c r="Z231"/>
  <c r="AO231" s="1"/>
  <c r="AL230"/>
  <c r="K396" i="9"/>
  <c r="H406"/>
  <c r="L396"/>
  <c r="J396"/>
  <c r="I396"/>
  <c r="G396"/>
  <c r="Q395"/>
  <c r="O395"/>
  <c r="M395"/>
  <c r="Q394"/>
  <c r="O394"/>
  <c r="M394"/>
  <c r="Q393"/>
  <c r="O393"/>
  <c r="M393"/>
  <c r="Q392"/>
  <c r="O392"/>
  <c r="M392"/>
  <c r="Q391"/>
  <c r="O391"/>
  <c r="M391"/>
  <c r="Q390"/>
  <c r="O390"/>
  <c r="M390"/>
  <c r="Q389"/>
  <c r="O389"/>
  <c r="M389"/>
  <c r="Q388"/>
  <c r="O388"/>
  <c r="M388"/>
  <c r="Q387"/>
  <c r="O387"/>
  <c r="M387"/>
  <c r="Q386"/>
  <c r="O386"/>
  <c r="M386"/>
  <c r="Q385"/>
  <c r="O385"/>
  <c r="M385"/>
  <c r="Q384"/>
  <c r="O384"/>
  <c r="M384"/>
  <c r="Q383"/>
  <c r="O383"/>
  <c r="M383"/>
  <c r="Q382"/>
  <c r="O382"/>
  <c r="M382"/>
  <c r="Q381"/>
  <c r="O381"/>
  <c r="M381"/>
  <c r="Q380"/>
  <c r="O380"/>
  <c r="M380"/>
  <c r="Q379"/>
  <c r="O379"/>
  <c r="M379"/>
  <c r="Q378"/>
  <c r="O378"/>
  <c r="M378"/>
  <c r="Q377"/>
  <c r="O377"/>
  <c r="M377"/>
  <c r="M396" l="1"/>
</calcChain>
</file>

<file path=xl/comments1.xml><?xml version="1.0" encoding="utf-8"?>
<comments xmlns="http://schemas.openxmlformats.org/spreadsheetml/2006/main">
  <authors>
    <author>USER</author>
  </authors>
  <commentList>
    <comment ref="E4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<sst xmlns="http://schemas.openxmlformats.org/spreadsheetml/2006/main" count="12904" uniqueCount="1715">
  <si>
    <t>DATA DASAR PRASARANA JALAN KABUPATEN</t>
  </si>
  <si>
    <t>PROPINSI</t>
  </si>
  <si>
    <t>: [ 33 ] JAWA TENGAH</t>
  </si>
  <si>
    <t>KABUPATEN</t>
  </si>
  <si>
    <t>: [ 26 ] PEKALONGAN</t>
  </si>
  <si>
    <t>DD-1</t>
  </si>
  <si>
    <t>TAHUN</t>
  </si>
  <si>
    <t>NO.</t>
  </si>
  <si>
    <t>NAMA RUAS JALAN</t>
  </si>
  <si>
    <t>NAMA KECAMATAN</t>
  </si>
  <si>
    <t>Panj. Bag</t>
  </si>
  <si>
    <t>PANJANG</t>
  </si>
  <si>
    <t>Panjang.</t>
  </si>
  <si>
    <t>LEBAR</t>
  </si>
  <si>
    <t>PANJANG TIAP KONDISI</t>
  </si>
  <si>
    <t>Total LHR</t>
  </si>
  <si>
    <t>AKSES</t>
  </si>
  <si>
    <t>KET.</t>
  </si>
  <si>
    <t xml:space="preserve">Pal </t>
  </si>
  <si>
    <t>RUAS</t>
  </si>
  <si>
    <t>Ruas</t>
  </si>
  <si>
    <t>RATA-</t>
  </si>
  <si>
    <t>ATB</t>
  </si>
  <si>
    <t>TANAH</t>
  </si>
  <si>
    <t>Kend.</t>
  </si>
  <si>
    <t xml:space="preserve">Eki </t>
  </si>
  <si>
    <t>JALAN</t>
  </si>
  <si>
    <t>YANG DILALUI</t>
  </si>
  <si>
    <t>Titik Pengenal Pangkal</t>
  </si>
  <si>
    <t>Titik Pengenal Ujung</t>
  </si>
  <si>
    <t>Nama Kecamatan yang dilalui</t>
  </si>
  <si>
    <t>Km</t>
  </si>
  <si>
    <t>(KM)</t>
  </si>
  <si>
    <t>Baru</t>
  </si>
  <si>
    <t>RATA</t>
  </si>
  <si>
    <t>LAPEN</t>
  </si>
  <si>
    <t>ASPAL</t>
  </si>
  <si>
    <t>SANDSHEED</t>
  </si>
  <si>
    <t>PAVING</t>
  </si>
  <si>
    <t>BETON</t>
  </si>
  <si>
    <t>TELFORD/</t>
  </si>
  <si>
    <t>BELUM</t>
  </si>
  <si>
    <t>KONTROL</t>
  </si>
  <si>
    <t>SELISIH</t>
  </si>
  <si>
    <t>BAIK</t>
  </si>
  <si>
    <t>SEDANG</t>
  </si>
  <si>
    <t>RUSAK</t>
  </si>
  <si>
    <t>valen</t>
  </si>
  <si>
    <t>N / P / K</t>
  </si>
  <si>
    <t>Awl</t>
  </si>
  <si>
    <t>Akhr</t>
  </si>
  <si>
    <t>(km)</t>
  </si>
  <si>
    <t>(m)</t>
  </si>
  <si>
    <t>(HRS)</t>
  </si>
  <si>
    <t>( LATASIR )</t>
  </si>
  <si>
    <t>KERIKIL</t>
  </si>
  <si>
    <t>TEMBUS</t>
  </si>
  <si>
    <t>PNJNG</t>
  </si>
  <si>
    <t xml:space="preserve">Rd.4 </t>
  </si>
  <si>
    <t>Rd.4</t>
  </si>
  <si>
    <t>10.1</t>
  </si>
  <si>
    <t>10.2.</t>
  </si>
  <si>
    <t>Kertoharjo</t>
  </si>
  <si>
    <t>Karangdadap</t>
  </si>
  <si>
    <t>Perempatan Karangdadap</t>
  </si>
  <si>
    <t>0.0</t>
  </si>
  <si>
    <t>5.3</t>
  </si>
  <si>
    <t>K</t>
  </si>
  <si>
    <t>Kutosari</t>
  </si>
  <si>
    <t>5.6</t>
  </si>
  <si>
    <t>Kertijayan</t>
  </si>
  <si>
    <t>Bligo</t>
  </si>
  <si>
    <t>Pasar Bligo</t>
  </si>
  <si>
    <t>2.4</t>
  </si>
  <si>
    <t>Podo</t>
  </si>
  <si>
    <t>Pertigaan Podo</t>
  </si>
  <si>
    <t>2.7</t>
  </si>
  <si>
    <t>Kedungwuni</t>
  </si>
  <si>
    <t>BCA Kedungwuni</t>
  </si>
  <si>
    <t>1.0</t>
  </si>
  <si>
    <t>Wuled</t>
  </si>
  <si>
    <t>Balai Desa Wuled</t>
  </si>
  <si>
    <t>3.0</t>
  </si>
  <si>
    <t>1.7</t>
  </si>
  <si>
    <t>5.8</t>
  </si>
  <si>
    <t>3.5</t>
  </si>
  <si>
    <t>7.9</t>
  </si>
  <si>
    <t>Doro</t>
  </si>
  <si>
    <t>0.5</t>
  </si>
  <si>
    <t>1.2</t>
  </si>
  <si>
    <t>1.3</t>
  </si>
  <si>
    <t>Paesan</t>
  </si>
  <si>
    <t>Pertigaan Papagan</t>
  </si>
  <si>
    <t>1.5</t>
  </si>
  <si>
    <t>Pacar</t>
  </si>
  <si>
    <t>6.0</t>
  </si>
  <si>
    <t>Tangkil</t>
  </si>
  <si>
    <t>Karangdowo</t>
  </si>
  <si>
    <t>Pertigaan Tangkil</t>
  </si>
  <si>
    <t>2.75</t>
  </si>
  <si>
    <t>Pertigaan Capgawen</t>
  </si>
  <si>
    <t>1.6</t>
  </si>
  <si>
    <t>Perempatan Podo</t>
  </si>
  <si>
    <t>Islamic Center</t>
  </si>
  <si>
    <t>Bojong</t>
  </si>
  <si>
    <t>Karanganyar</t>
  </si>
  <si>
    <t>6.3</t>
  </si>
  <si>
    <t>Ketitang</t>
  </si>
  <si>
    <t>Wonokerto</t>
  </si>
  <si>
    <t>Perempatan Wonokerto Kulon</t>
  </si>
  <si>
    <t xml:space="preserve"> </t>
  </si>
  <si>
    <t>TPI</t>
  </si>
  <si>
    <t>TPI Wonokerto</t>
  </si>
  <si>
    <t>4.6</t>
  </si>
  <si>
    <t>Pantai</t>
  </si>
  <si>
    <t>2.0</t>
  </si>
  <si>
    <t>Semut</t>
  </si>
  <si>
    <t>Batas Desa Semut</t>
  </si>
  <si>
    <t>Rowoyoso</t>
  </si>
  <si>
    <t>1.4</t>
  </si>
  <si>
    <t>0.8</t>
  </si>
  <si>
    <t>Werdi</t>
  </si>
  <si>
    <t>Mayangan</t>
  </si>
  <si>
    <t>1.1</t>
  </si>
  <si>
    <t>Dadirejo</t>
  </si>
  <si>
    <t>Kampil</t>
  </si>
  <si>
    <t>Balai Pertanian</t>
  </si>
  <si>
    <t>8.0</t>
  </si>
  <si>
    <t>Gumawang</t>
  </si>
  <si>
    <t>Pasar Wiradesa</t>
  </si>
  <si>
    <t>0.4</t>
  </si>
  <si>
    <t>Jeruksari</t>
  </si>
  <si>
    <t>Mulyorejo</t>
  </si>
  <si>
    <t>Pecakaran</t>
  </si>
  <si>
    <t>Pertigaan Kertijayan</t>
  </si>
  <si>
    <t>1.9</t>
  </si>
  <si>
    <t>Watusalam</t>
  </si>
  <si>
    <t>1.8</t>
  </si>
  <si>
    <t>Masjid YAMP</t>
  </si>
  <si>
    <t>GOR</t>
  </si>
  <si>
    <t>Pakisputih</t>
  </si>
  <si>
    <t>Kaligawe</t>
  </si>
  <si>
    <t>Kalirejo</t>
  </si>
  <si>
    <t>Batursari</t>
  </si>
  <si>
    <t>Talun</t>
  </si>
  <si>
    <t>4.0</t>
  </si>
  <si>
    <t>2.3</t>
  </si>
  <si>
    <t>Sipicis</t>
  </si>
  <si>
    <t>Jolotigo</t>
  </si>
  <si>
    <t>Pait</t>
  </si>
  <si>
    <t>Blacanan</t>
  </si>
  <si>
    <t>Sragi</t>
  </si>
  <si>
    <t>Pos Polisi Pait</t>
  </si>
  <si>
    <t>4.7</t>
  </si>
  <si>
    <t>Ringinpitu</t>
  </si>
  <si>
    <t>Tumbal</t>
  </si>
  <si>
    <t>Bojongminggir</t>
  </si>
  <si>
    <t>Pertigaan Perumnas Sragi</t>
  </si>
  <si>
    <t>Kalijambe</t>
  </si>
  <si>
    <t>Ponolawen</t>
  </si>
  <si>
    <t>Kesesi</t>
  </si>
  <si>
    <t>Kaibahan</t>
  </si>
  <si>
    <t>Kedungjaran</t>
  </si>
  <si>
    <t>Wangandowo</t>
  </si>
  <si>
    <t>Bukur</t>
  </si>
  <si>
    <t>7,0</t>
  </si>
  <si>
    <t>Rejosari</t>
  </si>
  <si>
    <t>7.0</t>
  </si>
  <si>
    <t>7.5</t>
  </si>
  <si>
    <t>Pertigaan Bukur</t>
  </si>
  <si>
    <t>4.3</t>
  </si>
  <si>
    <t>Bodeh</t>
  </si>
  <si>
    <t>Perempatan Pasar Kesesi</t>
  </si>
  <si>
    <t>6.8</t>
  </si>
  <si>
    <t>Kaliwadas</t>
  </si>
  <si>
    <t>2.5</t>
  </si>
  <si>
    <t>Srinahan</t>
  </si>
  <si>
    <t>Kajen</t>
  </si>
  <si>
    <t>4.5</t>
  </si>
  <si>
    <t>Kulu</t>
  </si>
  <si>
    <t>2.8</t>
  </si>
  <si>
    <t>BRI Kajen</t>
  </si>
  <si>
    <t>Gejlig</t>
  </si>
  <si>
    <t>Sukoyoso</t>
  </si>
  <si>
    <t>Kajongan</t>
  </si>
  <si>
    <t>Kebonagung</t>
  </si>
  <si>
    <t>Rowolaku</t>
  </si>
  <si>
    <t>5.0</t>
  </si>
  <si>
    <t>19.0</t>
  </si>
  <si>
    <t>Karangsari</t>
  </si>
  <si>
    <t>Lolong</t>
  </si>
  <si>
    <t>Legokkalong</t>
  </si>
  <si>
    <t>Pawuhan</t>
  </si>
  <si>
    <t>3.4</t>
  </si>
  <si>
    <t>Lebakbarang</t>
  </si>
  <si>
    <t>6.5</t>
  </si>
  <si>
    <t>7.2</t>
  </si>
  <si>
    <t>Timbangsari</t>
  </si>
  <si>
    <t>Songgodadi</t>
  </si>
  <si>
    <t>Petungkriyono</t>
  </si>
  <si>
    <t>Gumelem</t>
  </si>
  <si>
    <t>Yosorejo</t>
  </si>
  <si>
    <t>Tlogohendro</t>
  </si>
  <si>
    <t>Igergede</t>
  </si>
  <si>
    <t>Simego</t>
  </si>
  <si>
    <t>Kubang</t>
  </si>
  <si>
    <t>Kroyakan</t>
  </si>
  <si>
    <t>Sokokembang</t>
  </si>
  <si>
    <t>Kayupuring</t>
  </si>
  <si>
    <t>Pertigaan Kroyakan</t>
  </si>
  <si>
    <t>Gandarum</t>
  </si>
  <si>
    <t>SMP N 3 Kajen</t>
  </si>
  <si>
    <t>3.2</t>
  </si>
  <si>
    <t>Tajur</t>
  </si>
  <si>
    <t>TP. Getah Kaliguci</t>
  </si>
  <si>
    <t>Kandangserang</t>
  </si>
  <si>
    <t>Gamblok</t>
  </si>
  <si>
    <t>Pertigaan Gamblok</t>
  </si>
  <si>
    <t>2.6</t>
  </si>
  <si>
    <t>Bubak</t>
  </si>
  <si>
    <t>Pertigaan Bubak</t>
  </si>
  <si>
    <t>Wiyoro</t>
  </si>
  <si>
    <t>9.0</t>
  </si>
  <si>
    <t>11.5</t>
  </si>
  <si>
    <t>4,0</t>
  </si>
  <si>
    <t>Paninggaran</t>
  </si>
  <si>
    <t>9.5</t>
  </si>
  <si>
    <t>Larikan</t>
  </si>
  <si>
    <t>Rogoselo</t>
  </si>
  <si>
    <t>Sanggar Pramuka</t>
  </si>
  <si>
    <t>Kwasen</t>
  </si>
  <si>
    <t>Windurojo</t>
  </si>
  <si>
    <t>Pintu Air</t>
  </si>
  <si>
    <t>Sawangan</t>
  </si>
  <si>
    <t>Pasar Ds. Pakisputih</t>
  </si>
  <si>
    <t>Bulakpelem</t>
  </si>
  <si>
    <t>Mrican</t>
  </si>
  <si>
    <t>Coprayan</t>
  </si>
  <si>
    <t>Bumirejo</t>
  </si>
  <si>
    <t>Sijeruk</t>
  </si>
  <si>
    <t>PG Sragi</t>
  </si>
  <si>
    <t>Tunjungsari</t>
  </si>
  <si>
    <t>Sikucing</t>
  </si>
  <si>
    <t>Lapangan Sikucing</t>
  </si>
  <si>
    <t xml:space="preserve">Tegaldowo </t>
  </si>
  <si>
    <t>Pandanarum</t>
  </si>
  <si>
    <t>Jembatan LC</t>
  </si>
  <si>
    <t>0.725</t>
  </si>
  <si>
    <t>Curugmuncar</t>
  </si>
  <si>
    <t>Ketingkrang</t>
  </si>
  <si>
    <t>Pertigaan Pasar Paninggaran</t>
  </si>
  <si>
    <t>Notogiwang</t>
  </si>
  <si>
    <t>Cangkring</t>
  </si>
  <si>
    <t>Jumlah</t>
  </si>
  <si>
    <t>Data diisi untuk seluruh ruas yang ada di propinsi / kabupaten / kota ybs, dan diisi secara lengkap sekali saja ( dilampirkan SK Gubernur tentang penetapan status dan fungsi jalan kab./kota )</t>
  </si>
  <si>
    <t>diisi no urut ruas jalan</t>
  </si>
  <si>
    <t>+</t>
  </si>
  <si>
    <t>diisi titik pengenal ujung ruas jalan tsb., contoh pertigaan kalijati arah Sadang</t>
  </si>
  <si>
    <t>diisi no kode kab. / kota yang bersangkutan</t>
  </si>
  <si>
    <t>diisi nama - nama kec. Yang dilalui ruas jalan tsb., contoh Sukamandi, Kalijati</t>
  </si>
  <si>
    <t>diisi no ruas jalan dalam kab. / kota ybs.</t>
  </si>
  <si>
    <t>diisi panjang ruas jalan tsb. Dan kilometer, contoh 23,50</t>
  </si>
  <si>
    <t>diisi nama ruas jalan, contoh Sukamandi - Kalijati</t>
  </si>
  <si>
    <t>diisi lebar perkerasan jalan tsb. Dalam meter, contoh 4,50</t>
  </si>
  <si>
    <t>diisi titik pengenal ruas jalan tsb., contoh Pertigaan Sukamandi</t>
  </si>
  <si>
    <t>10 - 14</t>
  </si>
  <si>
    <t xml:space="preserve">diisi tiap panjang tiap jenis permukaan dalam ruas ybs., contoh Aspal = 10,5 Km, </t>
  </si>
  <si>
    <t>PM = 5,0 Km dst.</t>
  </si>
  <si>
    <t>KEPALA DINAS</t>
  </si>
  <si>
    <t>DPU KABUPATEN PEKALONGAN</t>
  </si>
  <si>
    <t>Drs. SOEDIARTO</t>
  </si>
  <si>
    <t>NIP. 19551225 197801 1 001</t>
  </si>
  <si>
    <t>DATA DASAR PRASARANA JEMBATAN KABUPATEN</t>
  </si>
  <si>
    <t>: JAWA TENGAH</t>
  </si>
  <si>
    <t>: PEKALONGAN</t>
  </si>
  <si>
    <t>DD-2</t>
  </si>
  <si>
    <t>No.</t>
  </si>
  <si>
    <t>JEMBATAN</t>
  </si>
  <si>
    <t>Tipe</t>
  </si>
  <si>
    <t>Tipe / Kondisi</t>
  </si>
  <si>
    <t>No</t>
  </si>
  <si>
    <t>Nama</t>
  </si>
  <si>
    <t>Panjang</t>
  </si>
  <si>
    <t>Lebar</t>
  </si>
  <si>
    <t>Bangunan atas</t>
  </si>
  <si>
    <t>Lantai</t>
  </si>
  <si>
    <t>Pondasi</t>
  </si>
  <si>
    <t>Jembatan/sungai</t>
  </si>
  <si>
    <t>Bentang</t>
  </si>
  <si>
    <t>Kondisi</t>
  </si>
  <si>
    <t>Bahan</t>
  </si>
  <si>
    <t>I</t>
  </si>
  <si>
    <t>KANDANGSERANG</t>
  </si>
  <si>
    <t>Wedang</t>
  </si>
  <si>
    <t>Komposit</t>
  </si>
  <si>
    <t>BT</t>
  </si>
  <si>
    <t>B</t>
  </si>
  <si>
    <t>PAS</t>
  </si>
  <si>
    <t>Bt.Kali</t>
  </si>
  <si>
    <t>Paingan</t>
  </si>
  <si>
    <t>Guci I</t>
  </si>
  <si>
    <t>Guci II</t>
  </si>
  <si>
    <t xml:space="preserve">Kesur </t>
  </si>
  <si>
    <t>Busur</t>
  </si>
  <si>
    <t>Wates</t>
  </si>
  <si>
    <t>Jeruk Bende</t>
  </si>
  <si>
    <t>Plat</t>
  </si>
  <si>
    <t>Putih</t>
  </si>
  <si>
    <t>Gintung</t>
  </si>
  <si>
    <t>Genteng</t>
  </si>
  <si>
    <t>S</t>
  </si>
  <si>
    <t>Julang</t>
  </si>
  <si>
    <t>Medang</t>
  </si>
  <si>
    <t>R</t>
  </si>
  <si>
    <t>Keruh I</t>
  </si>
  <si>
    <t>Aur</t>
  </si>
  <si>
    <t>Cliling</t>
  </si>
  <si>
    <t>Jaha</t>
  </si>
  <si>
    <t>santari</t>
  </si>
  <si>
    <t>Kebo I</t>
  </si>
  <si>
    <t>Kebo II</t>
  </si>
  <si>
    <t>Srengseng</t>
  </si>
  <si>
    <t>Tengos</t>
  </si>
  <si>
    <t>Gondang</t>
  </si>
  <si>
    <t>Tempuran</t>
  </si>
  <si>
    <t>Lingseng</t>
  </si>
  <si>
    <t>Jambai</t>
  </si>
  <si>
    <t>Banteng</t>
  </si>
  <si>
    <t>Keruh II</t>
  </si>
  <si>
    <t>Penjaran</t>
  </si>
  <si>
    <t>Pranggon</t>
  </si>
  <si>
    <t>Asahan</t>
  </si>
  <si>
    <t>II</t>
  </si>
  <si>
    <t>PANINGGARAN</t>
  </si>
  <si>
    <t>Beton</t>
  </si>
  <si>
    <t>pucung</t>
  </si>
  <si>
    <t>gua</t>
  </si>
  <si>
    <t>Trajumanik</t>
  </si>
  <si>
    <t>Baletan</t>
  </si>
  <si>
    <t>Serang</t>
  </si>
  <si>
    <t>Simbang</t>
  </si>
  <si>
    <t>Plumbon</t>
  </si>
  <si>
    <t>Kalisat</t>
  </si>
  <si>
    <t>III</t>
  </si>
  <si>
    <t>KAJEN</t>
  </si>
  <si>
    <t>Luwuk</t>
  </si>
  <si>
    <t>Pek.Alit</t>
  </si>
  <si>
    <t>Songgong</t>
  </si>
  <si>
    <t>Sabarwangi</t>
  </si>
  <si>
    <t>Berem</t>
  </si>
  <si>
    <t>Wungu</t>
  </si>
  <si>
    <t>Bagong</t>
  </si>
  <si>
    <t>Wedus</t>
  </si>
  <si>
    <t>Laban</t>
  </si>
  <si>
    <t>Penggarit</t>
  </si>
  <si>
    <t>Begal I</t>
  </si>
  <si>
    <t>Begal II</t>
  </si>
  <si>
    <t>Karang</t>
  </si>
  <si>
    <t>Buntu</t>
  </si>
  <si>
    <t>Joyo</t>
  </si>
  <si>
    <t>Padurekso</t>
  </si>
  <si>
    <t>Salam I</t>
  </si>
  <si>
    <t>Salam II</t>
  </si>
  <si>
    <t>Kemandoran</t>
  </si>
  <si>
    <t>Tambakroto I</t>
  </si>
  <si>
    <t>Tambakroto II</t>
  </si>
  <si>
    <t>Tambakroto III</t>
  </si>
  <si>
    <t>Tambakroto IV</t>
  </si>
  <si>
    <t>Babi</t>
  </si>
  <si>
    <t>Kali rowo</t>
  </si>
  <si>
    <t>Sal. Pengairan</t>
  </si>
  <si>
    <t>Ninis I</t>
  </si>
  <si>
    <t>Ninis II</t>
  </si>
  <si>
    <t>Salit I</t>
  </si>
  <si>
    <t>Salit II</t>
  </si>
  <si>
    <t>Brojol</t>
  </si>
  <si>
    <t>Purwosari I</t>
  </si>
  <si>
    <t>Purwosari II</t>
  </si>
  <si>
    <t>JUMLAH : 38 BUAH</t>
  </si>
  <si>
    <t>IV</t>
  </si>
  <si>
    <t>KARANGANYAR</t>
  </si>
  <si>
    <t>Kr,Gonadang</t>
  </si>
  <si>
    <t>Lengkung</t>
  </si>
  <si>
    <t>Mendolo I</t>
  </si>
  <si>
    <t>Mendolo II</t>
  </si>
  <si>
    <t>RS</t>
  </si>
  <si>
    <t>JUMLAH : 7 BUAH</t>
  </si>
  <si>
    <t>V</t>
  </si>
  <si>
    <t>LEBAKBARANG</t>
  </si>
  <si>
    <t>Mirah I</t>
  </si>
  <si>
    <t>Miarah II</t>
  </si>
  <si>
    <t xml:space="preserve">Jangkar </t>
  </si>
  <si>
    <t>Krandegan I</t>
  </si>
  <si>
    <t>Krandegan II</t>
  </si>
  <si>
    <t>Pule I</t>
  </si>
  <si>
    <t>Pule II</t>
  </si>
  <si>
    <t>Guci</t>
  </si>
  <si>
    <t>Wadas</t>
  </si>
  <si>
    <t>Sidomulyo</t>
  </si>
  <si>
    <t>Kumenyep</t>
  </si>
  <si>
    <t>Sengkarang</t>
  </si>
  <si>
    <t>Mawan</t>
  </si>
  <si>
    <t>VI</t>
  </si>
  <si>
    <t>DORO</t>
  </si>
  <si>
    <t>Kalikiro</t>
  </si>
  <si>
    <t>Kaliminem</t>
  </si>
  <si>
    <t>Kaliaji</t>
  </si>
  <si>
    <t>Sorosido I</t>
  </si>
  <si>
    <t>Depan Pasar</t>
  </si>
  <si>
    <t>Doro Gunung</t>
  </si>
  <si>
    <t>Singsong</t>
  </si>
  <si>
    <t>JUMLAH : 8 BUAH</t>
  </si>
  <si>
    <t>VII</t>
  </si>
  <si>
    <t>TALUN</t>
  </si>
  <si>
    <t>Plurahan</t>
  </si>
  <si>
    <t>Wanglu</t>
  </si>
  <si>
    <t>Krumpyung</t>
  </si>
  <si>
    <t>Picis</t>
  </si>
  <si>
    <t>Sumilir</t>
  </si>
  <si>
    <t>VIII</t>
  </si>
  <si>
    <t>PETUNGKRIYONO</t>
  </si>
  <si>
    <t>Pucung</t>
  </si>
  <si>
    <t>Situmbu</t>
  </si>
  <si>
    <t>Kalimuncar</t>
  </si>
  <si>
    <t>Sipingit</t>
  </si>
  <si>
    <t>Kali Slimpit</t>
  </si>
  <si>
    <t>Bedug</t>
  </si>
  <si>
    <t>Mugas II</t>
  </si>
  <si>
    <t>Tinalum</t>
  </si>
  <si>
    <t>Sarangan</t>
  </si>
  <si>
    <t>Ringin</t>
  </si>
  <si>
    <t>Kali Dukuh</t>
  </si>
  <si>
    <t>Jimat I</t>
  </si>
  <si>
    <t>Jimat II</t>
  </si>
  <si>
    <t>Tembelan</t>
  </si>
  <si>
    <t>Alur II</t>
  </si>
  <si>
    <t>Alur I</t>
  </si>
  <si>
    <t>Bawangan</t>
  </si>
  <si>
    <t>Lilin</t>
  </si>
  <si>
    <t>Jamban II</t>
  </si>
  <si>
    <t>Pule</t>
  </si>
  <si>
    <t>Balong</t>
  </si>
  <si>
    <t>Jamban I</t>
  </si>
  <si>
    <t>Kasimpar</t>
  </si>
  <si>
    <t>Kecipir</t>
  </si>
  <si>
    <t>Bisu II</t>
  </si>
  <si>
    <t>Bisu I</t>
  </si>
  <si>
    <t xml:space="preserve">Curug </t>
  </si>
  <si>
    <t>Telatah I</t>
  </si>
  <si>
    <t>Telatah II</t>
  </si>
  <si>
    <t>Gondang I</t>
  </si>
  <si>
    <t>Gondang II</t>
  </si>
  <si>
    <t>Gondang III</t>
  </si>
  <si>
    <t>Gondang IV</t>
  </si>
  <si>
    <t>Selirang</t>
  </si>
  <si>
    <t>Kali Petung</t>
  </si>
  <si>
    <t>Rarang</t>
  </si>
  <si>
    <t>Kali Banteng</t>
  </si>
  <si>
    <t>Candi II</t>
  </si>
  <si>
    <t>Candi III</t>
  </si>
  <si>
    <t>IX</t>
  </si>
  <si>
    <t>KEDUNGWUNI</t>
  </si>
  <si>
    <t>Ambu Kembang</t>
  </si>
  <si>
    <t>Plat ( busur )</t>
  </si>
  <si>
    <t>Cap gawen I</t>
  </si>
  <si>
    <t>Cap gawen II</t>
  </si>
  <si>
    <t>Wangan tengah I</t>
  </si>
  <si>
    <t>Wangan tengah II</t>
  </si>
  <si>
    <t>Kwayangan</t>
  </si>
  <si>
    <t>Ireng</t>
  </si>
  <si>
    <t>Kenteng</t>
  </si>
  <si>
    <t>Kebon agung</t>
  </si>
  <si>
    <t>Kletak</t>
  </si>
  <si>
    <t>Pakis Putih I</t>
  </si>
  <si>
    <t>Pakis Putih II</t>
  </si>
  <si>
    <t>Langkap I</t>
  </si>
  <si>
    <t>Langkap II</t>
  </si>
  <si>
    <t>Langkap III</t>
  </si>
  <si>
    <t>Abang</t>
  </si>
  <si>
    <t>Kaliwelo</t>
  </si>
  <si>
    <t>Rangka baja</t>
  </si>
  <si>
    <t>Larangan</t>
  </si>
  <si>
    <t>X</t>
  </si>
  <si>
    <t>BUARAN</t>
  </si>
  <si>
    <t>Wonoyoso</t>
  </si>
  <si>
    <t>Pakumbulan</t>
  </si>
  <si>
    <t>Simbang Wetan</t>
  </si>
  <si>
    <t>XI</t>
  </si>
  <si>
    <t>KARANGDADAP</t>
  </si>
  <si>
    <t>Worawari</t>
  </si>
  <si>
    <t>Asem siketek</t>
  </si>
  <si>
    <t>Kedung kebo I</t>
  </si>
  <si>
    <t>Kedung kebo II</t>
  </si>
  <si>
    <t>Kedung kebo III</t>
  </si>
  <si>
    <t>Kedung kebo IV</t>
  </si>
  <si>
    <t>Penjampon</t>
  </si>
  <si>
    <t>Jrebeng</t>
  </si>
  <si>
    <t>Kedolon I</t>
  </si>
  <si>
    <t>Kedolon II</t>
  </si>
  <si>
    <t>Kedolon III</t>
  </si>
  <si>
    <t>Sonto</t>
  </si>
  <si>
    <t>Prenas</t>
  </si>
  <si>
    <t>Jembatan tengah</t>
  </si>
  <si>
    <t>Diktem</t>
  </si>
  <si>
    <t>Balong sumur</t>
  </si>
  <si>
    <t>Pagumengan I</t>
  </si>
  <si>
    <t>Pagumengan II</t>
  </si>
  <si>
    <t>Pagumengan III</t>
  </si>
  <si>
    <t>Semangu</t>
  </si>
  <si>
    <t>JUMLAH : 22 BUAH</t>
  </si>
  <si>
    <t>XII</t>
  </si>
  <si>
    <t>WONOPRINGGO</t>
  </si>
  <si>
    <t>Surobayan</t>
  </si>
  <si>
    <t>Jemb. Kembar</t>
  </si>
  <si>
    <t>Blumbang</t>
  </si>
  <si>
    <t>Menjangan</t>
  </si>
  <si>
    <t>JUMLAH : 6 BUAH</t>
  </si>
  <si>
    <t>XIII</t>
  </si>
  <si>
    <t>BOJONG</t>
  </si>
  <si>
    <t>Kemasan</t>
  </si>
  <si>
    <t>Wiroditan</t>
  </si>
  <si>
    <t>Bojong Minggir</t>
  </si>
  <si>
    <t>Kampir</t>
  </si>
  <si>
    <t>Bogo</t>
  </si>
  <si>
    <t>Kl.Pancur I</t>
  </si>
  <si>
    <t>Kl.Pancur II</t>
  </si>
  <si>
    <t>Legok Clile</t>
  </si>
  <si>
    <t>Waren I</t>
  </si>
  <si>
    <t>Waren II</t>
  </si>
  <si>
    <t>Waren III</t>
  </si>
  <si>
    <t>Randu Muktiwaren</t>
  </si>
  <si>
    <t>JUMLAH : 16 BUAH</t>
  </si>
  <si>
    <t>XIV</t>
  </si>
  <si>
    <t>WIRADESA</t>
  </si>
  <si>
    <t>Mrican Pasar</t>
  </si>
  <si>
    <t>Mrican I</t>
  </si>
  <si>
    <t>Gantung</t>
  </si>
  <si>
    <t>XV</t>
  </si>
  <si>
    <t>WONOKERTO</t>
  </si>
  <si>
    <t>Wonokerto I</t>
  </si>
  <si>
    <t>Wonokerto II</t>
  </si>
  <si>
    <t>Wonokerto III</t>
  </si>
  <si>
    <t>Kongsi</t>
  </si>
  <si>
    <t>Dopang</t>
  </si>
  <si>
    <t>XVI</t>
  </si>
  <si>
    <t>TIRTO</t>
  </si>
  <si>
    <t xml:space="preserve">Pacar </t>
  </si>
  <si>
    <t>Mulyorejo I</t>
  </si>
  <si>
    <t>XVII</t>
  </si>
  <si>
    <t>SRAGI</t>
  </si>
  <si>
    <t xml:space="preserve">Ringin pitu </t>
  </si>
  <si>
    <t>Brancah</t>
  </si>
  <si>
    <t>Gebang kerep I</t>
  </si>
  <si>
    <t>Gebang kerep II</t>
  </si>
  <si>
    <t>Bulak pelem</t>
  </si>
  <si>
    <t>Begal</t>
  </si>
  <si>
    <t xml:space="preserve">Kentung </t>
  </si>
  <si>
    <t>Sawi</t>
  </si>
  <si>
    <t>Barurembag</t>
  </si>
  <si>
    <t>Branti</t>
  </si>
  <si>
    <t>JUMLAH : 19 BUAH</t>
  </si>
  <si>
    <t>XVIII</t>
  </si>
  <si>
    <t>SIWALAN</t>
  </si>
  <si>
    <t>XIX</t>
  </si>
  <si>
    <t>KESESI</t>
  </si>
  <si>
    <t>Kali Gosek</t>
  </si>
  <si>
    <t>Pengairan</t>
  </si>
  <si>
    <t>Karyomukti</t>
  </si>
  <si>
    <t>Irigasi Srinahan</t>
  </si>
  <si>
    <t>RUSAK BERAT</t>
  </si>
  <si>
    <t>( B )</t>
  </si>
  <si>
    <t>( S )</t>
  </si>
  <si>
    <t>( R )</t>
  </si>
  <si>
    <t>( RB )</t>
  </si>
  <si>
    <t>:</t>
  </si>
  <si>
    <t>BUAH</t>
  </si>
  <si>
    <t xml:space="preserve">Jumlah Jembatan Tipe : </t>
  </si>
  <si>
    <t>UNIT</t>
  </si>
  <si>
    <t>Rangka Baja</t>
  </si>
  <si>
    <t>Tegaldowo</t>
  </si>
  <si>
    <t>Kali Jugur</t>
  </si>
  <si>
    <t>Wadas Gethuk</t>
  </si>
  <si>
    <t>Trajumas</t>
  </si>
  <si>
    <t xml:space="preserve">DAFTAR JEMBATAN DI KABUPATEN PEKALONGAN </t>
  </si>
  <si>
    <t>Nama Jembatan</t>
  </si>
  <si>
    <t>Lokasi (Nama Ruas)</t>
  </si>
  <si>
    <t>Nama Kecamatan Yang dilalui</t>
  </si>
  <si>
    <t>Panjang     (m)</t>
  </si>
  <si>
    <t>Lebar        (m)</t>
  </si>
  <si>
    <t>Tipe Konstruksi</t>
  </si>
  <si>
    <t>Baik</t>
  </si>
  <si>
    <t>Mugas I</t>
  </si>
  <si>
    <t xml:space="preserve">Kayupuring </t>
  </si>
  <si>
    <t xml:space="preserve">Songgodadi </t>
  </si>
  <si>
    <t xml:space="preserve">Bligo </t>
  </si>
  <si>
    <t xml:space="preserve">Kedungwuni </t>
  </si>
  <si>
    <t>Capgawen</t>
  </si>
  <si>
    <t xml:space="preserve">Sedayu </t>
  </si>
  <si>
    <t>Karangjati /Gantung</t>
  </si>
  <si>
    <t>Sedang</t>
  </si>
  <si>
    <t>Kali siler</t>
  </si>
  <si>
    <t xml:space="preserve">Kajen </t>
  </si>
  <si>
    <t>Sinagohprendeng</t>
  </si>
  <si>
    <t>Tambakroto</t>
  </si>
  <si>
    <t>Jembatan Cangkring 2</t>
  </si>
  <si>
    <t>Jembatan Babadan Bulaksari</t>
  </si>
  <si>
    <t>Jembatan Kalimundu</t>
  </si>
  <si>
    <t xml:space="preserve">Jembatan Jamban </t>
  </si>
  <si>
    <t xml:space="preserve">Jembatan Kalibanteng </t>
  </si>
  <si>
    <t>Jembatan Tinalum 2</t>
  </si>
  <si>
    <t>Jembatan Mugas</t>
  </si>
  <si>
    <t>Jembatan Kalikiro</t>
  </si>
  <si>
    <t>Jembatan Karyomukti</t>
  </si>
  <si>
    <t>Jembatan Pacar</t>
  </si>
  <si>
    <t>Jembatan Ketitang</t>
  </si>
  <si>
    <t>Jetakkidul</t>
  </si>
  <si>
    <t>Rusak</t>
  </si>
  <si>
    <t>Loragung</t>
  </si>
  <si>
    <t>Sorosido II</t>
  </si>
  <si>
    <t>Mulyorejo II</t>
  </si>
  <si>
    <t>Ketanonageng</t>
  </si>
  <si>
    <t>Sogo</t>
  </si>
  <si>
    <t xml:space="preserve"> DAFTAR JEMBATAN DI KABUPATEN PEKALONGAN </t>
  </si>
  <si>
    <t>Kecamatan</t>
  </si>
  <si>
    <t>Rusak Berat</t>
  </si>
  <si>
    <t>Ket</t>
  </si>
  <si>
    <t>TAMBAKROTO - TAJUR</t>
  </si>
  <si>
    <t>TAJUR - KANDANGSERANG</t>
  </si>
  <si>
    <t>KANDANGSERANG - GAMBLOK</t>
  </si>
  <si>
    <t>GAMBLOK - LORAGUNG</t>
  </si>
  <si>
    <t>GAMBLOK - BUBAK</t>
  </si>
  <si>
    <t>BUBAK - WERDI</t>
  </si>
  <si>
    <t>BUBAK - WIYORO</t>
  </si>
  <si>
    <t>WIYORO - CANGKRING</t>
  </si>
  <si>
    <t>CANGKRING - SIGUGUR</t>
  </si>
  <si>
    <t>SIGUGUR - TRAJUMAS</t>
  </si>
  <si>
    <t>TRAJUMAS - LENGSAR</t>
  </si>
  <si>
    <t>TRAJUMAS - BODAS</t>
  </si>
  <si>
    <t>CANGKRING - GEMBONG</t>
  </si>
  <si>
    <t>GEMBONG - KLESEM</t>
  </si>
  <si>
    <t>KLESEM - LENGSAR</t>
  </si>
  <si>
    <t>LAMBUR - NOTOGIWANG</t>
  </si>
  <si>
    <t>GEMBONG - KARANGNANGKA</t>
  </si>
  <si>
    <t>PANINGGARAN - NOTOGIWANG</t>
  </si>
  <si>
    <t>PANINGGARAN-DOMYANG</t>
  </si>
  <si>
    <t>PANINGGARAN - WERDI</t>
  </si>
  <si>
    <t>KALIBOJA - KETINGKRANG</t>
  </si>
  <si>
    <t>PAWUHAN - LEBAKBARANG</t>
  </si>
  <si>
    <t>LINGKAR LEBAKBARANG</t>
  </si>
  <si>
    <t>LEBAKBARANG - TIMBANGSARI</t>
  </si>
  <si>
    <t>TIMBANGSARI - SONGGODADI</t>
  </si>
  <si>
    <t>KETINGKRANG - SIDOMULYO</t>
  </si>
  <si>
    <t>SOKOKEMBANG - KAYUPURING</t>
  </si>
  <si>
    <t>KAYUPURING - PETUNGKRIYONO</t>
  </si>
  <si>
    <t>PETUNGKRIYONO - SIKUCING</t>
  </si>
  <si>
    <t>SIKUCING - GUMELEM</t>
  </si>
  <si>
    <t>GUMELEM - IGERGEDE</t>
  </si>
  <si>
    <t xml:space="preserve">IGERGEDE - SIMEGO </t>
  </si>
  <si>
    <t>SIMEGO - KUBANG</t>
  </si>
  <si>
    <t>YOSOREJO - TLOGOHENDRO</t>
  </si>
  <si>
    <t>YOSOREJO - CURUGMUNCAR</t>
  </si>
  <si>
    <t>CURUGMUNCAR - SONGGODADI</t>
  </si>
  <si>
    <t>KALIREJO - BATURSARI</t>
  </si>
  <si>
    <t>BATURSARI - KROMPENG</t>
  </si>
  <si>
    <t>BATURSARI - SIPICIS</t>
  </si>
  <si>
    <t>SENGARE - JOLOTIGO</t>
  </si>
  <si>
    <t>KROYAKAN - SOKOKEMBANG</t>
  </si>
  <si>
    <t>KROYAKAN - JOLOTIGO</t>
  </si>
  <si>
    <t>KARANGDADAP - KUTOSARI</t>
  </si>
  <si>
    <t>KUTOSARI - DORO</t>
  </si>
  <si>
    <t>DORO - KUTOSARI</t>
  </si>
  <si>
    <t>KH BAJURI</t>
  </si>
  <si>
    <t>MASJID DORO - PASAR DORO</t>
  </si>
  <si>
    <t>DORO - KROYAKAN</t>
  </si>
  <si>
    <t>LARIKAN - ROGOSELO</t>
  </si>
  <si>
    <t>LINGKAR KARANGANYAR</t>
  </si>
  <si>
    <t>KARANGANYAR - LOLONG</t>
  </si>
  <si>
    <t>LOLONG - PAWUHAN</t>
  </si>
  <si>
    <t>LOLONG - MENDOLO</t>
  </si>
  <si>
    <t>LEGOKKALONG - LOLONG</t>
  </si>
  <si>
    <t>ROWOLAKU - JETAK KIDUL</t>
  </si>
  <si>
    <t>KAYUGERITAN - KARANGSARI</t>
  </si>
  <si>
    <t>SUKOYOSO - KARANGSARI</t>
  </si>
  <si>
    <t>KULU - LIMBANGAN</t>
  </si>
  <si>
    <t>GANDARUM - TAMBAKROTO</t>
  </si>
  <si>
    <t>KAJEN - KWASEN</t>
  </si>
  <si>
    <t>KAJEN-KUTOREJO</t>
  </si>
  <si>
    <t>KAJEN - KEBONAGUNG</t>
  </si>
  <si>
    <t>KAJEN - KULU</t>
  </si>
  <si>
    <t>KEBONAGUNG - GEJLIG</t>
  </si>
  <si>
    <t>GEJLIG - TANJUNGSARI</t>
  </si>
  <si>
    <t>SALIT - GEJLIG</t>
  </si>
  <si>
    <t>LC/ ARRAYAN</t>
  </si>
  <si>
    <t>KAJEN - SINANGOH PRENDENG</t>
  </si>
  <si>
    <t>SINANGOH PRENDENG - KAJONGAN</t>
  </si>
  <si>
    <t>SOKOYOSO - KAJONGAN</t>
  </si>
  <si>
    <t>KAJONGAN - BRENGKOLANG</t>
  </si>
  <si>
    <t>SINANGOH PRENDENG - SUKOYOSO</t>
  </si>
  <si>
    <t>SUKOYOSO - TANJUNGKULON</t>
  </si>
  <si>
    <t>KEBONAGUNG - SALIT</t>
  </si>
  <si>
    <t>LINGKAR KEBONAGUNG</t>
  </si>
  <si>
    <t>TPA BOJONG LARANG</t>
  </si>
  <si>
    <t>LINGKAR LINGGOASRI</t>
  </si>
  <si>
    <t>LINGKAR SEKRETARIAT 1/ SEMERU</t>
  </si>
  <si>
    <t>LINGKAR SEKRETARIAT 2/ SINDORO</t>
  </si>
  <si>
    <t>LINGKAR SEKRETARIAT 3/ KRAKATAU</t>
  </si>
  <si>
    <t>LINGKAR SEKRETARIAT 4 / SUMBING</t>
  </si>
  <si>
    <t>LINGKAR SEKRETARIAT 5/ RINJANI</t>
  </si>
  <si>
    <t>LINGKAR SEKRETARIAT 6</t>
  </si>
  <si>
    <t>LINGKAR SEKRETARIAT 7</t>
  </si>
  <si>
    <t>LINGKAR SEKRETARIAT 8/ALUN - ALUN UTARA</t>
  </si>
  <si>
    <t>LINGKAR SEKRETARIAT 9</t>
  </si>
  <si>
    <t>SABARWANGI - KALIJOYO</t>
  </si>
  <si>
    <t>SANGKANJOYO - BUKUR</t>
  </si>
  <si>
    <t>KWASEN - KAIBAHAN</t>
  </si>
  <si>
    <t>KUWASEN - WINDUROJO</t>
  </si>
  <si>
    <t>PONOLAWEN - KAIBAHAN</t>
  </si>
  <si>
    <t>KALIJAMBE - PONOLAWEN</t>
  </si>
  <si>
    <t>BULAKSARI - SIDOSARI</t>
  </si>
  <si>
    <t>BUKUR - PONOLAWEN</t>
  </si>
  <si>
    <t>KESESI - BODEH</t>
  </si>
  <si>
    <t>KESESI - KALIWADAS</t>
  </si>
  <si>
    <t>SRINAHAN - KESESI</t>
  </si>
  <si>
    <t>KWASEN - PODOWANI</t>
  </si>
  <si>
    <t>KWASEN - JAGUNG</t>
  </si>
  <si>
    <t>PONOLAWEN - SIDOMULYO</t>
  </si>
  <si>
    <t>KEDUNGJARAN - RINGINPITU</t>
  </si>
  <si>
    <t>KEDUNGJARAN - SRAGI</t>
  </si>
  <si>
    <t>RINGINPITU - KALIJAMBE</t>
  </si>
  <si>
    <t>KALIJAMBE - BULAKSARI</t>
  </si>
  <si>
    <t>BULAKSARI - MRICAN</t>
  </si>
  <si>
    <t>SRAGI - BULAKPELEM</t>
  </si>
  <si>
    <t>BULAKPELEM - BULAKSARI</t>
  </si>
  <si>
    <t>SRAGI - RINGINPITU</t>
  </si>
  <si>
    <t>SRAGI - TUMBAL</t>
  </si>
  <si>
    <t>SRAGI - KETANON AGENG</t>
  </si>
  <si>
    <t>KRASAKAGENG - TEGALSURUH</t>
  </si>
  <si>
    <t>WANGANDOWO - BUKUR</t>
  </si>
  <si>
    <t>BUKUR - PANTIANOM</t>
  </si>
  <si>
    <t>REJOSARI - KALIJAMBE</t>
  </si>
  <si>
    <t>BOJONG MINGGIR - KEDUNGJARAN</t>
  </si>
  <si>
    <t>JAJARWAYANG - KARANGJATI</t>
  </si>
  <si>
    <t>SEDAYU - KARANGANYAR</t>
  </si>
  <si>
    <t>SEDAYU - KETITANG</t>
  </si>
  <si>
    <t>SURABAYAN - SEDAYU</t>
  </si>
  <si>
    <t>SURABAYAN - BOJONG</t>
  </si>
  <si>
    <t>KUTOSARI - LEGOKGUNUNG</t>
  </si>
  <si>
    <t>PODO - SURABAYAN</t>
  </si>
  <si>
    <t>TANGKIL - KARANGDOWO</t>
  </si>
  <si>
    <t>KARANGDOWO - GOR</t>
  </si>
  <si>
    <t>PAESAN - GOR</t>
  </si>
  <si>
    <t>GOR - PODO</t>
  </si>
  <si>
    <t>LINGKAR GOR</t>
  </si>
  <si>
    <t>PAPAGAN - PAESAN</t>
  </si>
  <si>
    <t>PODO - KEDUNGWUNI</t>
  </si>
  <si>
    <t>PODO - CAPGAWEN</t>
  </si>
  <si>
    <t>CAP GAWEN - KRANJI</t>
  </si>
  <si>
    <t>KEDUNGWUNI - KRANJI</t>
  </si>
  <si>
    <t>CAP GAWEN - PAKISPUTIH</t>
  </si>
  <si>
    <t>PAKIS PUTIH - SAWANGAN</t>
  </si>
  <si>
    <t>KEDUNGWUNI - KUTOSARI</t>
  </si>
  <si>
    <t>KEDUNGWUNI - KARANGDADAP</t>
  </si>
  <si>
    <t>PODO - KEBONROWO PUCANG</t>
  </si>
  <si>
    <t>JREBENG - PEGANDON</t>
  </si>
  <si>
    <t>KARANGDOWO - BUGANGAN</t>
  </si>
  <si>
    <t>RENGAS - TANGKIL KULON</t>
  </si>
  <si>
    <t>LANGKAP - LOGANDENG</t>
  </si>
  <si>
    <t>BLIGO - PODO</t>
  </si>
  <si>
    <t>BLIGO - WATUSALAM</t>
  </si>
  <si>
    <t>BLIGO - COPRAYAN</t>
  </si>
  <si>
    <t>COPRAYAN - BUMIREJO</t>
  </si>
  <si>
    <t>KERTIJAYAN - BLIGO</t>
  </si>
  <si>
    <t>KERTIJAYAN - SIMBANGWETAN</t>
  </si>
  <si>
    <t>WULED - PACAR</t>
  </si>
  <si>
    <t>PANDANARUM - SILIREJO</t>
  </si>
  <si>
    <t>KARANGJOMPO - PECAKARAN</t>
  </si>
  <si>
    <t>JERUKSARI - MULYOREJO</t>
  </si>
  <si>
    <t>TEGALDOWO - MULYOREJO</t>
  </si>
  <si>
    <t>KARANGJOMPO - MULYOREJO</t>
  </si>
  <si>
    <t>DADIREJO - GUMAWANG</t>
  </si>
  <si>
    <t>PUCUNG - KARANGJATI</t>
  </si>
  <si>
    <t>DADIREJO - KARANGJATI</t>
  </si>
  <si>
    <t>COPRAYAN - WULED</t>
  </si>
  <si>
    <t>WULED - DELEGTUKANG</t>
  </si>
  <si>
    <t>PASAR WIRADESA - KAMPIL</t>
  </si>
  <si>
    <t>KEPATIHAN - GUMAWANG</t>
  </si>
  <si>
    <t>LINGKAR PASAR WIRADESA</t>
  </si>
  <si>
    <t>PEKUNCEN - DADIREJO</t>
  </si>
  <si>
    <t>PENCONGAN - TPI JAMBEAN</t>
  </si>
  <si>
    <t>WIRADESA - WONOKERTO</t>
  </si>
  <si>
    <t>KEPATIHAN - BEBEL</t>
  </si>
  <si>
    <t>KEPATIHAN - WONOKERTO</t>
  </si>
  <si>
    <t>KAUMAN - KEMPLONG</t>
  </si>
  <si>
    <t>KAUMAN - KAMPIL</t>
  </si>
  <si>
    <t>DELEGTUKANG - TUNJUNGSARI</t>
  </si>
  <si>
    <t>KEMPLONG - MAYANGAN</t>
  </si>
  <si>
    <t>KARANGJATI - KAMPIL</t>
  </si>
  <si>
    <t>PAIT - BLACANAN</t>
  </si>
  <si>
    <t>PAIT - SRAGI</t>
  </si>
  <si>
    <t>TENGENG - TUNJUNGSARI</t>
  </si>
  <si>
    <t>TENGENG  - REMBUN</t>
  </si>
  <si>
    <t>TENGENG WETAN - TEGALONTAR</t>
  </si>
  <si>
    <t>KARANGDADAP - KEDUNGKEBO</t>
  </si>
  <si>
    <t>KEDUNGKEBO - KALIGAWE</t>
  </si>
  <si>
    <t>KEDUNGKEBO - LOGANDENG</t>
  </si>
  <si>
    <t>KERTOHARJO - KARANGDADAP</t>
  </si>
  <si>
    <t>KARANGDADAP - KALIGAWE</t>
  </si>
  <si>
    <t>PEGANDON - AMBUKEMBANG</t>
  </si>
  <si>
    <t>ROWOYOSO - WERDI</t>
  </si>
  <si>
    <t>SEMUT - ROWOYOSO</t>
  </si>
  <si>
    <t>WONOKERTO - SEMUT</t>
  </si>
  <si>
    <t>WONOKERTO - SMP 01 WONOKERTO</t>
  </si>
  <si>
    <t>WONOKERTO - TPI</t>
  </si>
  <si>
    <t>WONOKERTO - PERUMAHAN NELAYAN</t>
  </si>
  <si>
    <t>TPI - PANTAI</t>
  </si>
  <si>
    <t>API-API - PECAKARAN</t>
  </si>
  <si>
    <t>PERAWAN SUNTHI</t>
  </si>
  <si>
    <t>KARANGGONDANG</t>
  </si>
  <si>
    <t>Sigendol</t>
  </si>
  <si>
    <t>Hutan Candi</t>
  </si>
  <si>
    <t>HUTAN PUSPA</t>
  </si>
  <si>
    <t xml:space="preserve">HUTAN ROGO JAMBUNGAN </t>
  </si>
  <si>
    <t>CANDI  TLOGO HENDRO</t>
  </si>
  <si>
    <t>KROMPENG</t>
  </si>
  <si>
    <t>SIPICIS</t>
  </si>
  <si>
    <t>Hutan Kroyakan</t>
  </si>
  <si>
    <t>SINDORO</t>
  </si>
  <si>
    <t>KRAKATAU</t>
  </si>
  <si>
    <t>RINJANI</t>
  </si>
  <si>
    <t>ALUN - ALUN UTARA</t>
  </si>
  <si>
    <t>KAMPIR</t>
  </si>
  <si>
    <t>SLOROD</t>
  </si>
  <si>
    <t>GEMEK</t>
  </si>
  <si>
    <t>BASECAMP KARANGDOWO</t>
  </si>
  <si>
    <t>RUSUNAWA</t>
  </si>
  <si>
    <t>BIOSKOP CAKRA</t>
  </si>
  <si>
    <t>PASAR KEDUNGWUNI</t>
  </si>
  <si>
    <t>KRANJI</t>
  </si>
  <si>
    <t>PASAR</t>
  </si>
  <si>
    <t>PASAR BLIGO</t>
  </si>
  <si>
    <t>PRAMUKA</t>
  </si>
  <si>
    <t>WIROTO</t>
  </si>
  <si>
    <t>ADE IRMA SURYANI</t>
  </si>
  <si>
    <t>PATIMURA</t>
  </si>
  <si>
    <t>YOS SUDARSO</t>
  </si>
  <si>
    <t>HASYIM ASHARI</t>
  </si>
  <si>
    <t>Tugu Batas Kec.Kandangserang</t>
  </si>
  <si>
    <t>Kantor Kec. Kandangserang</t>
  </si>
  <si>
    <t>Batas Desa Garungwiyoro</t>
  </si>
  <si>
    <t>Pertigaan Cangkring</t>
  </si>
  <si>
    <t>Pertigaan Pasar Sigugur</t>
  </si>
  <si>
    <t>Balai Desa Trajumas</t>
  </si>
  <si>
    <t>Balai desa Trajumas</t>
  </si>
  <si>
    <t>Pertigaan Karangnangka</t>
  </si>
  <si>
    <t>Pertigaan Klesem</t>
  </si>
  <si>
    <t>Pertigaan Lambur</t>
  </si>
  <si>
    <t>Pertigaan Sigong</t>
  </si>
  <si>
    <t>Pabrik Teh Kaliboja</t>
  </si>
  <si>
    <t>Lolong - Pawuhan</t>
  </si>
  <si>
    <t>Jl. Lingkar Lebakbarang</t>
  </si>
  <si>
    <t>Pawuhan - Lebakbarang</t>
  </si>
  <si>
    <t>Lebakbarang - Timbangsari</t>
  </si>
  <si>
    <t>Pertigaan Desa Sidomulyo</t>
  </si>
  <si>
    <t>Jembatan Sokokembang</t>
  </si>
  <si>
    <t>SD Kayupuring 01</t>
  </si>
  <si>
    <t>Kantor Kecamatan Petungkryono</t>
  </si>
  <si>
    <t>Pertigaan Ruas Jalan Sikucing- Gumelem</t>
  </si>
  <si>
    <t>Masjid Igergede</t>
  </si>
  <si>
    <t>Lapangan Simego</t>
  </si>
  <si>
    <t>Pertigaan Dukuh Candi</t>
  </si>
  <si>
    <t>Pertigaan Balai desa Curugmuncar</t>
  </si>
  <si>
    <t>Pertigaan Tugu Pisang</t>
  </si>
  <si>
    <t>Pertigaan Batursari</t>
  </si>
  <si>
    <t>Pertigaan Sipicis</t>
  </si>
  <si>
    <t>Pertigaan Kutosari</t>
  </si>
  <si>
    <t>Pertigaan BRI</t>
  </si>
  <si>
    <t>Perempatan Polsek Doro</t>
  </si>
  <si>
    <t>Pertigaan Masjid Doro</t>
  </si>
  <si>
    <t>Permpatan Polsek Doro</t>
  </si>
  <si>
    <t>Perempatan Larikan</t>
  </si>
  <si>
    <t>Jalan Karanganyar - Kajen</t>
  </si>
  <si>
    <t>Pertigaan Koramil Karanganyar</t>
  </si>
  <si>
    <t>Balai Desa Lolong</t>
  </si>
  <si>
    <t>Pertigaan Pawuhan</t>
  </si>
  <si>
    <t>Pertigaan Legokkalong</t>
  </si>
  <si>
    <t>Masjid Rowolaku</t>
  </si>
  <si>
    <t>Puskesmas Kajen</t>
  </si>
  <si>
    <t>Pemancingan Kulu Asri</t>
  </si>
  <si>
    <t>Perempatan Terminal Kajen</t>
  </si>
  <si>
    <t>Batas Kel. Kajen</t>
  </si>
  <si>
    <t>Pertigaan Jl. Diponegoro</t>
  </si>
  <si>
    <t>Masjid Kebonagung</t>
  </si>
  <si>
    <t>Pom Bensin Gejlig</t>
  </si>
  <si>
    <t>Tugu Batas Desa Salit</t>
  </si>
  <si>
    <t>Jembatan Kajen</t>
  </si>
  <si>
    <t>Pertigaan SD Sinangohprendeng</t>
  </si>
  <si>
    <t>Puskesmas Kajen 2</t>
  </si>
  <si>
    <t xml:space="preserve">Batas Desa Kajongan </t>
  </si>
  <si>
    <t>Jembatan Sukoyoso</t>
  </si>
  <si>
    <t>SMK Muhammaduyah Kajen</t>
  </si>
  <si>
    <t>Pertigaan Ruko Pengairan</t>
  </si>
  <si>
    <t>Pertigaan Jalan Provinsi Kajen - Paninggaran</t>
  </si>
  <si>
    <t>Gapura Wisata</t>
  </si>
  <si>
    <t>Kantor BPBD</t>
  </si>
  <si>
    <t>Pertigaan Jalan Provinsi Kajen - Karanganyar</t>
  </si>
  <si>
    <t>Jalan Alun - Alun Utara</t>
  </si>
  <si>
    <t>Lingkar Sekretariat 6</t>
  </si>
  <si>
    <t>Depan DPR</t>
  </si>
  <si>
    <t>Gapuro Sabarwangi (jemb. Sabarwangi)</t>
  </si>
  <si>
    <t>Jemb. Pengairan sangkanjoyo</t>
  </si>
  <si>
    <t>Sungai Kwasen</t>
  </si>
  <si>
    <t>Masjid Ponolawen</t>
  </si>
  <si>
    <t>Jembatan Babadan</t>
  </si>
  <si>
    <t>Pertigaan Desa Bukur</t>
  </si>
  <si>
    <t>Pertigaan Pasar Kesesi</t>
  </si>
  <si>
    <t>Jembatan Kwasen</t>
  </si>
  <si>
    <t>Pertigaan Kwasen Kaibahan</t>
  </si>
  <si>
    <t>Jembatan Kedungjaran</t>
  </si>
  <si>
    <t>Pertigaan Kedungjaran</t>
  </si>
  <si>
    <t>Pertigaan Kalijambe</t>
  </si>
  <si>
    <t>Pertigaan Tugu Bulaksari</t>
  </si>
  <si>
    <t>Pertigaan Jembatan Branti</t>
  </si>
  <si>
    <t>Pertigaan Masjid Sragi</t>
  </si>
  <si>
    <t>Jembatan Buangan Karsak</t>
  </si>
  <si>
    <t>Masjid Wangandowo</t>
  </si>
  <si>
    <t>SMP N 1 Bojong</t>
  </si>
  <si>
    <t>Polsek Bojong</t>
  </si>
  <si>
    <t>Lapangan Jajarwayang</t>
  </si>
  <si>
    <t>Pertigaan Sedayu</t>
  </si>
  <si>
    <t>Jembatan Pringgodani</t>
  </si>
  <si>
    <t>Pertigaan Surobayan</t>
  </si>
  <si>
    <t>Gang MTs YAPIK Karanganyar</t>
  </si>
  <si>
    <t>Jalan Podo - Surabayan</t>
  </si>
  <si>
    <t>Perempatan Jalan Lingkar GOR</t>
  </si>
  <si>
    <t>Perempatan Bligo - Podo</t>
  </si>
  <si>
    <t>Ruko BCA</t>
  </si>
  <si>
    <t>Perumahan PISMA ASRI</t>
  </si>
  <si>
    <t>Balai Desa Jrebeng</t>
  </si>
  <si>
    <t>Pasar Motor Karangdowo</t>
  </si>
  <si>
    <t>Tugu Batas Bugangan</t>
  </si>
  <si>
    <t>Perempatan Balai Desa Langkap</t>
  </si>
  <si>
    <t>Pertigaan Pasar Bligo</t>
  </si>
  <si>
    <t>Pertigaan Jalan Coprayan - Bumirejo</t>
  </si>
  <si>
    <t>Pertigaan Kertijayan - Simbangwetan</t>
  </si>
  <si>
    <t>Batas Kota Pekalongan</t>
  </si>
  <si>
    <t>Batas Kodya Banyu Urip</t>
  </si>
  <si>
    <t>Jembatan Pencongan</t>
  </si>
  <si>
    <t>Batas Desa Karangjompo</t>
  </si>
  <si>
    <t>Pertigaan Jalan Pasar Wiradesa - Kampil</t>
  </si>
  <si>
    <t>Pertigaan Pandarum - Pucung</t>
  </si>
  <si>
    <t>SMP 1 Tirto</t>
  </si>
  <si>
    <t>Jembatan Pengkol</t>
  </si>
  <si>
    <t>Pertigaan Jalan Nasional</t>
  </si>
  <si>
    <t>KOPINDO</t>
  </si>
  <si>
    <t>BRI Wiradesa</t>
  </si>
  <si>
    <t>Hotel Marlin</t>
  </si>
  <si>
    <t>SD Kepatihan</t>
  </si>
  <si>
    <t>Perempatan Ruas Jalan Nasional</t>
  </si>
  <si>
    <t>Balai Desa Kemplong</t>
  </si>
  <si>
    <t>Balai Desa Karangjati</t>
  </si>
  <si>
    <t>UPT PU Sragi</t>
  </si>
  <si>
    <t>Kantor UPT PU Sragi</t>
  </si>
  <si>
    <t>Jembatan Cangkring I</t>
  </si>
  <si>
    <t>Perempatan Kedungkebo</t>
  </si>
  <si>
    <t>Perempatan Pegandon</t>
  </si>
  <si>
    <t xml:space="preserve">Batas Desa Rowoyoso </t>
  </si>
  <si>
    <t>Jembatan Wonoketo Kulon</t>
  </si>
  <si>
    <t>Pasar Api - Api</t>
  </si>
  <si>
    <t>4,00</t>
  </si>
  <si>
    <t>33.26.6.4</t>
  </si>
  <si>
    <t>33.26.6.5</t>
  </si>
  <si>
    <t>33.26.6.6</t>
  </si>
  <si>
    <t>33.26.6.7</t>
  </si>
  <si>
    <t>33.26.7.1</t>
  </si>
  <si>
    <t>33.26.7.2</t>
  </si>
  <si>
    <t>33.26.7.3</t>
  </si>
  <si>
    <t>33.26.7.4</t>
  </si>
  <si>
    <t>33.26.7.5</t>
  </si>
  <si>
    <t>33.26.7.6</t>
  </si>
  <si>
    <t>33.26.7.7</t>
  </si>
  <si>
    <t>33.26.7.8</t>
  </si>
  <si>
    <t>33.26.7.9</t>
  </si>
  <si>
    <t>33.26.8.1</t>
  </si>
  <si>
    <t>33.26.8.2</t>
  </si>
  <si>
    <t>33.26.8.3</t>
  </si>
  <si>
    <t>33.26.8.4</t>
  </si>
  <si>
    <t>33.26.8.5</t>
  </si>
  <si>
    <t>33.26.8.6</t>
  </si>
  <si>
    <t>33.26.8.7</t>
  </si>
  <si>
    <t>33.26.8.8</t>
  </si>
  <si>
    <t>33.26.8.9</t>
  </si>
  <si>
    <t>33.26.8.10</t>
  </si>
  <si>
    <t>33.26.8.11</t>
  </si>
  <si>
    <t>33.26.8.12</t>
  </si>
  <si>
    <t>33.26.8.13</t>
  </si>
  <si>
    <t>33.26.8.14</t>
  </si>
  <si>
    <t>33.26.8.15</t>
  </si>
  <si>
    <t>33.26.8.16</t>
  </si>
  <si>
    <t>33.26.8.17</t>
  </si>
  <si>
    <t>33.26.8.18</t>
  </si>
  <si>
    <t>33.26.8.19</t>
  </si>
  <si>
    <t>33.26.8.20</t>
  </si>
  <si>
    <t>33.26.8.21</t>
  </si>
  <si>
    <t>33.26.8.22</t>
  </si>
  <si>
    <t>33.26.8.23</t>
  </si>
  <si>
    <t>33.26.8.24</t>
  </si>
  <si>
    <t>33.26.8.25</t>
  </si>
  <si>
    <t>33.26.8.26</t>
  </si>
  <si>
    <t>33.26.8.27</t>
  </si>
  <si>
    <t>33.26.8.28</t>
  </si>
  <si>
    <t>33.26.8.29</t>
  </si>
  <si>
    <t>33.26.8.30</t>
  </si>
  <si>
    <t>33.26.9.1</t>
  </si>
  <si>
    <t>33.26.9.2</t>
  </si>
  <si>
    <t>33.26.9.3</t>
  </si>
  <si>
    <t>33.26.9.4</t>
  </si>
  <si>
    <t>33.26.9.5</t>
  </si>
  <si>
    <t>33.26.9.6</t>
  </si>
  <si>
    <t>33.26.9.7</t>
  </si>
  <si>
    <t>33.26.9.8</t>
  </si>
  <si>
    <t>33.26.9.9</t>
  </si>
  <si>
    <t>33.26.9.10</t>
  </si>
  <si>
    <t>33.26.9.11</t>
  </si>
  <si>
    <t>33.26.10.1</t>
  </si>
  <si>
    <t>33.26.10.2</t>
  </si>
  <si>
    <t>33.26.10.3</t>
  </si>
  <si>
    <t>33.26.10.4</t>
  </si>
  <si>
    <t>33.26.10.5</t>
  </si>
  <si>
    <t>33.26.10.6</t>
  </si>
  <si>
    <t>33.26.10.7</t>
  </si>
  <si>
    <t>33.26.10.8</t>
  </si>
  <si>
    <t>33.26.10.9</t>
  </si>
  <si>
    <t>33.26.10.10</t>
  </si>
  <si>
    <t>33.26.10.11</t>
  </si>
  <si>
    <t>33.26.11.1</t>
  </si>
  <si>
    <t>33.26.11.2</t>
  </si>
  <si>
    <t>33.26.11.3</t>
  </si>
  <si>
    <t>33.26.11.4</t>
  </si>
  <si>
    <t>33.26.11.5</t>
  </si>
  <si>
    <t>33.26.12.1</t>
  </si>
  <si>
    <t>33.26.12.2</t>
  </si>
  <si>
    <t>33.26.12.3</t>
  </si>
  <si>
    <t>33.26.12.4</t>
  </si>
  <si>
    <t>33.26.12.5</t>
  </si>
  <si>
    <t>33.26.13.1</t>
  </si>
  <si>
    <t>33.26.13.2</t>
  </si>
  <si>
    <t>33.26.13.3</t>
  </si>
  <si>
    <t>33.26.13.4</t>
  </si>
  <si>
    <t>33.26.13.5</t>
  </si>
  <si>
    <t>33.26.13.6</t>
  </si>
  <si>
    <t>33.26.13.7</t>
  </si>
  <si>
    <t>33.26.13.8</t>
  </si>
  <si>
    <t>33.26.13.9</t>
  </si>
  <si>
    <t>33.26.13.10</t>
  </si>
  <si>
    <t>33.26.13.11</t>
  </si>
  <si>
    <t>33.26.13.12</t>
  </si>
  <si>
    <t>33.26.13.13</t>
  </si>
  <si>
    <t>33.26.13.14</t>
  </si>
  <si>
    <t>33.26.13.15</t>
  </si>
  <si>
    <t>33.26.13.16</t>
  </si>
  <si>
    <t>33.26.13.17</t>
  </si>
  <si>
    <t>33.26.13.18</t>
  </si>
  <si>
    <t>33.26.13.19</t>
  </si>
  <si>
    <t>33.26.13.20</t>
  </si>
  <si>
    <t>33.26.14.1</t>
  </si>
  <si>
    <t>33.26.14.2</t>
  </si>
  <si>
    <t>33.26.14.3</t>
  </si>
  <si>
    <t>33.26.14.4</t>
  </si>
  <si>
    <t>33.26.14.5</t>
  </si>
  <si>
    <t>33.26.14.6</t>
  </si>
  <si>
    <t>33.26.15.1</t>
  </si>
  <si>
    <t>33.26.15.2</t>
  </si>
  <si>
    <t>33.26.15.3</t>
  </si>
  <si>
    <t>33.26.15.4</t>
  </si>
  <si>
    <t>33.26.15.5</t>
  </si>
  <si>
    <t>33.26.15.6</t>
  </si>
  <si>
    <t>33.26.15.7</t>
  </si>
  <si>
    <t>33.26.15.8</t>
  </si>
  <si>
    <t>33.26.15.9</t>
  </si>
  <si>
    <t>33.26.15.10</t>
  </si>
  <si>
    <t>33.26.16.1</t>
  </si>
  <si>
    <t>33.26.16.2</t>
  </si>
  <si>
    <t>33.26.16.3</t>
  </si>
  <si>
    <t>33.26.16.4</t>
  </si>
  <si>
    <t>33.26.16.5</t>
  </si>
  <si>
    <t>33.26.16.6</t>
  </si>
  <si>
    <t>33.26.16.7</t>
  </si>
  <si>
    <t>33.26.16.8</t>
  </si>
  <si>
    <t>33.26.16.9</t>
  </si>
  <si>
    <t>33.26.16.10</t>
  </si>
  <si>
    <t>33.26.16.11</t>
  </si>
  <si>
    <t>33.26.16.12</t>
  </si>
  <si>
    <t>33.26.16.13</t>
  </si>
  <si>
    <t>33.26.16.14</t>
  </si>
  <si>
    <t>33.26.17.1</t>
  </si>
  <si>
    <t>33.26.17.2</t>
  </si>
  <si>
    <t>33.26.17.3</t>
  </si>
  <si>
    <t>33.26.17.4</t>
  </si>
  <si>
    <t>33.26.17.5</t>
  </si>
  <si>
    <t>33.26.18.1</t>
  </si>
  <si>
    <t>33.26.18.2</t>
  </si>
  <si>
    <t>33.26.18.3</t>
  </si>
  <si>
    <t>33.26.18.4</t>
  </si>
  <si>
    <t>33.26.18.5</t>
  </si>
  <si>
    <t>33.26.18.6</t>
  </si>
  <si>
    <t>33.26.19.1</t>
  </si>
  <si>
    <t>33.26.19.2</t>
  </si>
  <si>
    <t>33.26.19.3</t>
  </si>
  <si>
    <t>33.26.19.4</t>
  </si>
  <si>
    <t>33.26.19.5</t>
  </si>
  <si>
    <t>33.26.19.6</t>
  </si>
  <si>
    <t>33.26.19.7</t>
  </si>
  <si>
    <t>33.26.19.8</t>
  </si>
  <si>
    <t>KODE</t>
  </si>
  <si>
    <t>33.26.1.1</t>
  </si>
  <si>
    <t>33.26.1.2</t>
  </si>
  <si>
    <t>33.26.1.3</t>
  </si>
  <si>
    <t>33.26.1.4</t>
  </si>
  <si>
    <t>33.26.1.5</t>
  </si>
  <si>
    <t>33.26.1.6</t>
  </si>
  <si>
    <t>33.26.1.7</t>
  </si>
  <si>
    <t>33.26.1.8</t>
  </si>
  <si>
    <t>33.26.1.9</t>
  </si>
  <si>
    <t>33.26.1.10</t>
  </si>
  <si>
    <t>33.26.1.11</t>
  </si>
  <si>
    <t>33.26.1.12</t>
  </si>
  <si>
    <t>33.26.1.13</t>
  </si>
  <si>
    <t>33.26.1.14</t>
  </si>
  <si>
    <t>33.26.1.15</t>
  </si>
  <si>
    <t>33.26.1.16</t>
  </si>
  <si>
    <t>33.26.1.17</t>
  </si>
  <si>
    <t>33.26.2.1</t>
  </si>
  <si>
    <t>33.26.2.2</t>
  </si>
  <si>
    <t>33.26.2.3</t>
  </si>
  <si>
    <t>33.26.2.4</t>
  </si>
  <si>
    <t>33.26.3.1</t>
  </si>
  <si>
    <t>33.26.3.2</t>
  </si>
  <si>
    <t>33.26.3.3</t>
  </si>
  <si>
    <t>33.26.3.4</t>
  </si>
  <si>
    <t>33.26.3.5</t>
  </si>
  <si>
    <t>33.26.4.1</t>
  </si>
  <si>
    <t>33.26.4.2</t>
  </si>
  <si>
    <t>33.26.4.3</t>
  </si>
  <si>
    <t>33.26.4.4</t>
  </si>
  <si>
    <t>33.26.4.5</t>
  </si>
  <si>
    <t>33.26.4.6</t>
  </si>
  <si>
    <t>33.26.4.7</t>
  </si>
  <si>
    <t>33.26.4.8</t>
  </si>
  <si>
    <t>33.26.4.9</t>
  </si>
  <si>
    <t>33.26.4.10</t>
  </si>
  <si>
    <t>33.26.5.1</t>
  </si>
  <si>
    <t>33.26.5.2</t>
  </si>
  <si>
    <t>33.26.5.3</t>
  </si>
  <si>
    <t>33.26.5.4</t>
  </si>
  <si>
    <t>33.26.5.5</t>
  </si>
  <si>
    <t>33.26.5.6</t>
  </si>
  <si>
    <t>33.26.6.1</t>
  </si>
  <si>
    <t>33.26.6.2</t>
  </si>
  <si>
    <t>33.26.6.3</t>
  </si>
  <si>
    <t>: 2017</t>
  </si>
  <si>
    <t>DPU TARU KABUPATEN PEKALONGAN</t>
  </si>
  <si>
    <t>Ir. BAMBANG PRAMUKANTO, M.Si</t>
  </si>
  <si>
    <t>NIP. 19660905 199203 1 011</t>
  </si>
  <si>
    <t>Kode Ruas</t>
  </si>
  <si>
    <t>33.26.1.1.001</t>
  </si>
  <si>
    <t>33.26.1.1.002</t>
  </si>
  <si>
    <t>33.26.1.1.003</t>
  </si>
  <si>
    <t>33.26.1.1.004</t>
  </si>
  <si>
    <t>33.26.1.2.001</t>
  </si>
  <si>
    <t>33.26.1.2.002</t>
  </si>
  <si>
    <t>33.26.1.3.001</t>
  </si>
  <si>
    <t>33.26.1.3.002</t>
  </si>
  <si>
    <t>33.26.1.3.003</t>
  </si>
  <si>
    <t>33.26.1.3.004</t>
  </si>
  <si>
    <t>33.26.1.3.005</t>
  </si>
  <si>
    <t>33.26.1.4.001</t>
  </si>
  <si>
    <t>33.26.1.4.002</t>
  </si>
  <si>
    <t>33.26.1.4.003</t>
  </si>
  <si>
    <t>33.26.1.4.004</t>
  </si>
  <si>
    <t>33.26.1.6.001</t>
  </si>
  <si>
    <t>33.26.1.6.002</t>
  </si>
  <si>
    <t>33.26.1.8.001</t>
  </si>
  <si>
    <t>33.26.1.8.002</t>
  </si>
  <si>
    <t>33.26.1.8.003</t>
  </si>
  <si>
    <t>33.26.1.8.004</t>
  </si>
  <si>
    <t>33.26.1.8.005</t>
  </si>
  <si>
    <t>33.26.1.8.006</t>
  </si>
  <si>
    <t>33.26.1.8.007</t>
  </si>
  <si>
    <t>33.26.1.8.008</t>
  </si>
  <si>
    <t>33.26.1.12.006</t>
  </si>
  <si>
    <t>33.26.1.13.001</t>
  </si>
  <si>
    <t>33.26.1.13.002</t>
  </si>
  <si>
    <t>33.26.1.13.003</t>
  </si>
  <si>
    <t>33.26.1.13.004</t>
  </si>
  <si>
    <t>33.26.1.13.005</t>
  </si>
  <si>
    <t>33.26.2.1.001</t>
  </si>
  <si>
    <t>33.26.2.1.002</t>
  </si>
  <si>
    <t>33.26.2.1.003</t>
  </si>
  <si>
    <t>33.26.2.1.004</t>
  </si>
  <si>
    <t>33.26.2.1.005</t>
  </si>
  <si>
    <t>33.26.2.1.006</t>
  </si>
  <si>
    <t>33.26.2.3.001</t>
  </si>
  <si>
    <t>33.26.2.3.002</t>
  </si>
  <si>
    <t>33.26.2.3.003</t>
  </si>
  <si>
    <t>33.26.2.3.004</t>
  </si>
  <si>
    <t>33.26.2.3.005</t>
  </si>
  <si>
    <t>33.26.2.3.006</t>
  </si>
  <si>
    <t>33.26.2.3.007</t>
  </si>
  <si>
    <t>33.26.2.3.008</t>
  </si>
  <si>
    <t>33.26.2.3.009</t>
  </si>
  <si>
    <t>33.26.2.3.010</t>
  </si>
  <si>
    <t>33.26.2.3.011</t>
  </si>
  <si>
    <t>33.26.2.3.012</t>
  </si>
  <si>
    <t>33.26.2.3.013</t>
  </si>
  <si>
    <t>33.26.2.3.014</t>
  </si>
  <si>
    <t>33.26.2.3.015</t>
  </si>
  <si>
    <t>33.26.2.3.016</t>
  </si>
  <si>
    <t>33.26.2.3.017</t>
  </si>
  <si>
    <t>33.26.2.3.018</t>
  </si>
  <si>
    <t>33.26.2.3.019</t>
  </si>
  <si>
    <t>33.26.2.3.020</t>
  </si>
  <si>
    <t>33.26.2.3.021</t>
  </si>
  <si>
    <t>33.26.2.3.022</t>
  </si>
  <si>
    <t>33.26.2.4.001</t>
  </si>
  <si>
    <t>33.26.2.4.002</t>
  </si>
  <si>
    <t>33.26.3.1.001</t>
  </si>
  <si>
    <t>33.26.3.1.002</t>
  </si>
  <si>
    <t>33.26.3.1.003</t>
  </si>
  <si>
    <t>33.26.3.1.004</t>
  </si>
  <si>
    <t>33.26.3.1.005</t>
  </si>
  <si>
    <t>33.26.3.1.006</t>
  </si>
  <si>
    <t>33.26.3.1.007</t>
  </si>
  <si>
    <t>33.26.3.1.008</t>
  </si>
  <si>
    <t>33.26.3.1.009</t>
  </si>
  <si>
    <t>33.26.3.3.006</t>
  </si>
  <si>
    <t>33.26.3.1.010</t>
  </si>
  <si>
    <t>33.26.3.3.001</t>
  </si>
  <si>
    <t>33.26.3.3.002</t>
  </si>
  <si>
    <t>33.26.3.3.003</t>
  </si>
  <si>
    <t>33.26.3.3.005</t>
  </si>
  <si>
    <t>33.26.3.5.001</t>
  </si>
  <si>
    <t>33.26.3.5.002</t>
  </si>
  <si>
    <t>33.26.3.5.003</t>
  </si>
  <si>
    <t>33.26.3.5.004</t>
  </si>
  <si>
    <t>33.26.3.5.005</t>
  </si>
  <si>
    <t>33.26.4.1.009</t>
  </si>
  <si>
    <t>33.26.4.1.010</t>
  </si>
  <si>
    <t>33.26.4.1.011</t>
  </si>
  <si>
    <t>33.26.4.1.012</t>
  </si>
  <si>
    <t>33.26.4.1.013</t>
  </si>
  <si>
    <t>33.26.4.1.014</t>
  </si>
  <si>
    <t>33.26.4.1.015</t>
  </si>
  <si>
    <t>33.26.4.1.016</t>
  </si>
  <si>
    <t>33.26.4.1.017</t>
  </si>
  <si>
    <t>33.26.4.1.018</t>
  </si>
  <si>
    <t>33.26.4.1.019</t>
  </si>
  <si>
    <t>33.26.4.1.020</t>
  </si>
  <si>
    <t>33.26.4.1.021</t>
  </si>
  <si>
    <t>33.26.4.1.022</t>
  </si>
  <si>
    <t>33.26.4.1.023</t>
  </si>
  <si>
    <t>33.26.4.2.001</t>
  </si>
  <si>
    <t>33.26.4.2.002</t>
  </si>
  <si>
    <t>33.26.4.2.003</t>
  </si>
  <si>
    <t>33.26.4.2.004</t>
  </si>
  <si>
    <t>33.26.4.2.005</t>
  </si>
  <si>
    <t>33.26.4.2.006</t>
  </si>
  <si>
    <t>33.26.4.2.007</t>
  </si>
  <si>
    <t>33.26.4.2.008</t>
  </si>
  <si>
    <t>33.26.4.2.009</t>
  </si>
  <si>
    <t>33.26.4.2.010</t>
  </si>
  <si>
    <t>33.26.4.2.011</t>
  </si>
  <si>
    <t>33.26.4.2.012</t>
  </si>
  <si>
    <t>33.26.4.2.013</t>
  </si>
  <si>
    <t>33.26.4.2.014</t>
  </si>
  <si>
    <t>33.26.4.2.015</t>
  </si>
  <si>
    <t>33.26.4.2.016</t>
  </si>
  <si>
    <t>33.26.4.2.017</t>
  </si>
  <si>
    <t>33.26.4.2.018</t>
  </si>
  <si>
    <t>33.26.4.3.001</t>
  </si>
  <si>
    <t>33.26.4.3.002</t>
  </si>
  <si>
    <t>33.26.4.3.003</t>
  </si>
  <si>
    <t>33.26.4.4.001</t>
  </si>
  <si>
    <t>33.26.4.6.001</t>
  </si>
  <si>
    <t>33.26.4.6.002</t>
  </si>
  <si>
    <t>33.26.4.6.003</t>
  </si>
  <si>
    <t>33.26.4.7.001</t>
  </si>
  <si>
    <t>33.26.4.7.002</t>
  </si>
  <si>
    <t>33.26.4.7.003</t>
  </si>
  <si>
    <t>33.26.4.7.004</t>
  </si>
  <si>
    <t>33.26.4.8.001</t>
  </si>
  <si>
    <t>33.26.4.8.002</t>
  </si>
  <si>
    <t>33.26.4.8.003</t>
  </si>
  <si>
    <t>33.26.4.8.004</t>
  </si>
  <si>
    <t>33.26.4.8.005</t>
  </si>
  <si>
    <t>33.26.4.8.006</t>
  </si>
  <si>
    <t>33.26.4.10.001</t>
  </si>
  <si>
    <t>33.26.4.10.002</t>
  </si>
  <si>
    <t>33.26.5.1.001</t>
  </si>
  <si>
    <t>33.26.5.1.002</t>
  </si>
  <si>
    <t>33.26.5.1.003</t>
  </si>
  <si>
    <t>33.26.5.1.004</t>
  </si>
  <si>
    <t>33.26.5.3.001</t>
  </si>
  <si>
    <t>33.26.5.3.002</t>
  </si>
  <si>
    <t>33.26.5.3.003</t>
  </si>
  <si>
    <t>33.26.5.3.004</t>
  </si>
  <si>
    <t>33.26.5.5.001</t>
  </si>
  <si>
    <t>33.26.5.5.002</t>
  </si>
  <si>
    <t>33.26.5.5.003</t>
  </si>
  <si>
    <t>33.26.5.5.004</t>
  </si>
  <si>
    <t>33.26.5.5.005</t>
  </si>
  <si>
    <t>33.26.5.5.006</t>
  </si>
  <si>
    <t>33.26.5.5.007</t>
  </si>
  <si>
    <t>33.26.6.1.001</t>
  </si>
  <si>
    <t>33.26.6.1.002</t>
  </si>
  <si>
    <t>33.26.6.1.003</t>
  </si>
  <si>
    <t>33.26.6.1.004</t>
  </si>
  <si>
    <t>33.26.6.1.005</t>
  </si>
  <si>
    <t>33.26.6.1.006</t>
  </si>
  <si>
    <t>33.26.6.1.007</t>
  </si>
  <si>
    <t>33.26.6.1.008</t>
  </si>
  <si>
    <t>33.26.6.2.001</t>
  </si>
  <si>
    <t>33.26.6.2.002</t>
  </si>
  <si>
    <t>33.26.6.6.001</t>
  </si>
  <si>
    <t>33.26.6.6.002</t>
  </si>
  <si>
    <t>33.26.6.7.001</t>
  </si>
  <si>
    <t>33.26.6.7.002</t>
  </si>
  <si>
    <t>33.26.6.7.003</t>
  </si>
  <si>
    <t>33.26.7.2.001</t>
  </si>
  <si>
    <t>33.26.7.3.001</t>
  </si>
  <si>
    <t>33.26.7.3.002</t>
  </si>
  <si>
    <t>33.26.7.3.003</t>
  </si>
  <si>
    <t>33.26.7.3.004</t>
  </si>
  <si>
    <t>33.26.7.5.001</t>
  </si>
  <si>
    <t>33.26.7.6.001</t>
  </si>
  <si>
    <t>33.26.7.6.002</t>
  </si>
  <si>
    <t>33.26.7.6.003</t>
  </si>
  <si>
    <t>33.26.7.6.004</t>
  </si>
  <si>
    <t>33.26.7.7.001</t>
  </si>
  <si>
    <t>33.26.7.8.001</t>
  </si>
  <si>
    <t>33.26.7.8.002</t>
  </si>
  <si>
    <t>33.26.7.8.003</t>
  </si>
  <si>
    <t>33.26.7.8.004</t>
  </si>
  <si>
    <t>33.26.7.8.005</t>
  </si>
  <si>
    <t>33.26.7.8.006</t>
  </si>
  <si>
    <t>33.26.7.9.001</t>
  </si>
  <si>
    <t>33.26.7.9.002</t>
  </si>
  <si>
    <t>33.26.8.1.001</t>
  </si>
  <si>
    <t>33.26.8.1.002</t>
  </si>
  <si>
    <t>33.26.8.1.003</t>
  </si>
  <si>
    <t>33.26.8.1.004</t>
  </si>
  <si>
    <t>33.26.8.1.005</t>
  </si>
  <si>
    <t>33.26.8.1.006</t>
  </si>
  <si>
    <t>33.26.8.1.007</t>
  </si>
  <si>
    <t>33.26.8.1.008</t>
  </si>
  <si>
    <t>33.26.8.1.009</t>
  </si>
  <si>
    <t>33.26.8.1.010</t>
  </si>
  <si>
    <t>33.26.8.1.011</t>
  </si>
  <si>
    <t>33.26.8.1.012</t>
  </si>
  <si>
    <t>33.26.8.1.013</t>
  </si>
  <si>
    <t>33.26.8.1.014</t>
  </si>
  <si>
    <t>33.26.8.1.015</t>
  </si>
  <si>
    <t>33.26.8.1.016</t>
  </si>
  <si>
    <t>33.26.8.2.001</t>
  </si>
  <si>
    <t>33.26.8.2.002</t>
  </si>
  <si>
    <t>33.26.8.2.003</t>
  </si>
  <si>
    <t>33.26.8.2.004</t>
  </si>
  <si>
    <t>33.26.8.2.005</t>
  </si>
  <si>
    <t>33.26.7.6.021</t>
  </si>
  <si>
    <t>33.26.8.6.001</t>
  </si>
  <si>
    <t>33.26.8.6.002</t>
  </si>
  <si>
    <t>33.26.8.6.003</t>
  </si>
  <si>
    <t>33.26.8.6.004</t>
  </si>
  <si>
    <t>33.26.8.6.005</t>
  </si>
  <si>
    <t>33.26.8.6.006</t>
  </si>
  <si>
    <t>33.26.8.9.001</t>
  </si>
  <si>
    <t>33.26.8.10.001</t>
  </si>
  <si>
    <t>33.26.8.12.001</t>
  </si>
  <si>
    <t>33.26.8.12.002</t>
  </si>
  <si>
    <t>33.26.8.13.001</t>
  </si>
  <si>
    <t>33.26.8.13.002</t>
  </si>
  <si>
    <t>33.26.8.13.003</t>
  </si>
  <si>
    <t>33.26.8.13.004</t>
  </si>
  <si>
    <t>33.26.8.13.005</t>
  </si>
  <si>
    <t>33.26.8.29.001</t>
  </si>
  <si>
    <t>33.26.9.1.001</t>
  </si>
  <si>
    <t>33.26.9.1.002</t>
  </si>
  <si>
    <t>33.26.9.1.003</t>
  </si>
  <si>
    <t>33.26.9.2.001</t>
  </si>
  <si>
    <t>33.26.9.2.002</t>
  </si>
  <si>
    <t>33.26.9.2.003</t>
  </si>
  <si>
    <t>33.26.9.2.004</t>
  </si>
  <si>
    <t>33.26.9.3.001</t>
  </si>
  <si>
    <t>33.26.9.3.002</t>
  </si>
  <si>
    <t>33.26.9.3.003</t>
  </si>
  <si>
    <t>33.26.9.3.004</t>
  </si>
  <si>
    <t>33.26.9.4.001</t>
  </si>
  <si>
    <t>33.26.9.4.002</t>
  </si>
  <si>
    <t>33.26.9.6.001</t>
  </si>
  <si>
    <t>33.26.9.6.002</t>
  </si>
  <si>
    <t>33.26.9.6.003</t>
  </si>
  <si>
    <t>33.26.9.7.001</t>
  </si>
  <si>
    <t>33.26.9.11.001</t>
  </si>
  <si>
    <t>33.26.9.11.002</t>
  </si>
  <si>
    <t>33.26.10.1.001</t>
  </si>
  <si>
    <t>33.26.10.1.002</t>
  </si>
  <si>
    <t>33.26.10.2.001</t>
  </si>
  <si>
    <t>33.26.10.2.002</t>
  </si>
  <si>
    <t>33.26.10.3.001</t>
  </si>
  <si>
    <t>33.26.10.3.002</t>
  </si>
  <si>
    <t>33.26.10.4.001</t>
  </si>
  <si>
    <t>33.26.10.4.002</t>
  </si>
  <si>
    <t>33.26.10.4.003</t>
  </si>
  <si>
    <t>33.26.10.5.001</t>
  </si>
  <si>
    <t>33.26.10.5.002</t>
  </si>
  <si>
    <t>33.26.10.6.001</t>
  </si>
  <si>
    <t>33.26.10.7.001</t>
  </si>
  <si>
    <t>33.26.10.7.002</t>
  </si>
  <si>
    <t>33.26.10.8.001</t>
  </si>
  <si>
    <t>33.26.10.8.002</t>
  </si>
  <si>
    <t>33.26.10.9.001</t>
  </si>
  <si>
    <t>33.26.10.9.002</t>
  </si>
  <si>
    <t>33.26.10.10.001</t>
  </si>
  <si>
    <t>33.26.10.10,002</t>
  </si>
  <si>
    <t>33.26.11.1.001</t>
  </si>
  <si>
    <t>33.26.11.1.002</t>
  </si>
  <si>
    <t>33.26.11.1.003</t>
  </si>
  <si>
    <t>33.26.11.1.004</t>
  </si>
  <si>
    <t>33.26.11.1.005</t>
  </si>
  <si>
    <t>33.26.11.3.001</t>
  </si>
  <si>
    <t>33.26.11.3.002</t>
  </si>
  <si>
    <t>33.26.11.3.003</t>
  </si>
  <si>
    <t>33.26.11.3.004</t>
  </si>
  <si>
    <t>33.26.11.3.005</t>
  </si>
  <si>
    <t>33.26.11.3.006</t>
  </si>
  <si>
    <t>33.26.11.4.001</t>
  </si>
  <si>
    <t>33.26.11.4.002</t>
  </si>
  <si>
    <t>33.26.12.1.001</t>
  </si>
  <si>
    <t>33.26.12.1.002</t>
  </si>
  <si>
    <t>33.26.12.2.001</t>
  </si>
  <si>
    <t>33.26.12.2.002</t>
  </si>
  <si>
    <t>33.26.12.2.003</t>
  </si>
  <si>
    <t>33.26.12.4.001</t>
  </si>
  <si>
    <t>33.26.12.4.002</t>
  </si>
  <si>
    <t>33.26.13.1.001</t>
  </si>
  <si>
    <t>33.26.13.2.002</t>
  </si>
  <si>
    <t>33.26.13.1.002</t>
  </si>
  <si>
    <t>33.26.13.4,001</t>
  </si>
  <si>
    <t>33.26.13.5.001</t>
  </si>
  <si>
    <t>33.26.13.9.001</t>
  </si>
  <si>
    <t>33.26.13.9.002</t>
  </si>
  <si>
    <t>33.26.13.13.001</t>
  </si>
  <si>
    <t>33.26.13.13.002</t>
  </si>
  <si>
    <t>33.26.13.14.001</t>
  </si>
  <si>
    <t>33.26.13.14.002</t>
  </si>
  <si>
    <t>33.26.13.14.003</t>
  </si>
  <si>
    <t>33.26.13.14.004</t>
  </si>
  <si>
    <t>33.26.13.14.005</t>
  </si>
  <si>
    <t>33.26.13.14.006</t>
  </si>
  <si>
    <t>33.26.13.15.001</t>
  </si>
  <si>
    <t>33.26.13.15.002</t>
  </si>
  <si>
    <t>33.26.13.15.003</t>
  </si>
  <si>
    <t>33.26.13.15.004</t>
  </si>
  <si>
    <t>33.26.13.15.005</t>
  </si>
  <si>
    <t>33.26.13.15.006</t>
  </si>
  <si>
    <t>33.26.13.15.007</t>
  </si>
  <si>
    <t>33.26.13.15.008</t>
  </si>
  <si>
    <t>33.26.13.15.009</t>
  </si>
  <si>
    <t>33.26.13.15.010</t>
  </si>
  <si>
    <t>33.26.13.15.011</t>
  </si>
  <si>
    <t>33.26.13.15.012</t>
  </si>
  <si>
    <t>33.26.13.15.013</t>
  </si>
  <si>
    <t>33.26.13.15.014</t>
  </si>
  <si>
    <t>33.26.13.15.015</t>
  </si>
  <si>
    <t>33.26.13.15.016</t>
  </si>
  <si>
    <t>33.26.13.15.017</t>
  </si>
  <si>
    <t>33.26.13.15.018</t>
  </si>
  <si>
    <t>33.26.13.15.019</t>
  </si>
  <si>
    <t>33.26.13.15.020</t>
  </si>
  <si>
    <t>33.26.14.1.001</t>
  </si>
  <si>
    <t>33.26.14.1.002</t>
  </si>
  <si>
    <t>33.26.14.1.003</t>
  </si>
  <si>
    <t>33.26.14.2.001</t>
  </si>
  <si>
    <t>33.26.14.2.002</t>
  </si>
  <si>
    <t>33.26.14.2.003</t>
  </si>
  <si>
    <t>33.26.14.2.004</t>
  </si>
  <si>
    <t>33.26.14.2.005</t>
  </si>
  <si>
    <t>33.26.14.3.001</t>
  </si>
  <si>
    <t>33.26.14.5.001</t>
  </si>
  <si>
    <t>33.26.15.1.001</t>
  </si>
  <si>
    <t>33.26.15.1.002</t>
  </si>
  <si>
    <t>33.26.15.1.003</t>
  </si>
  <si>
    <t>33.26.15.2.001</t>
  </si>
  <si>
    <t>33.26.15.4.001</t>
  </si>
  <si>
    <t>33.26.15.4.002</t>
  </si>
  <si>
    <t>33.26.15.4.003</t>
  </si>
  <si>
    <t>33.26.15.4.004</t>
  </si>
  <si>
    <t>33.26.15.5.001</t>
  </si>
  <si>
    <t>33.26.15.10.001</t>
  </si>
  <si>
    <t>33.26.16.1.001</t>
  </si>
  <si>
    <t>33.26.16.1.002</t>
  </si>
  <si>
    <t>33.26.16.1.003</t>
  </si>
  <si>
    <t>33.26.16.2.001</t>
  </si>
  <si>
    <t>33.26.15.7.001</t>
  </si>
  <si>
    <t>33.26.16.13.001</t>
  </si>
  <si>
    <t>33.26.17.1.001</t>
  </si>
  <si>
    <t>33.26.17.2.001</t>
  </si>
  <si>
    <t>33.26.17.2.002</t>
  </si>
  <si>
    <t>33.26.17.2.003</t>
  </si>
  <si>
    <t>33.26.17.3.001</t>
  </si>
  <si>
    <t>33.26.17.4,001</t>
  </si>
  <si>
    <t>33.26.17.4,002</t>
  </si>
  <si>
    <t>33.26.18.3.001</t>
  </si>
  <si>
    <t>33.26.18.3.002</t>
  </si>
  <si>
    <t>33.26.18.3.003</t>
  </si>
  <si>
    <t>33.26.19.1.001</t>
  </si>
  <si>
    <t>33.26.19.2.001</t>
  </si>
  <si>
    <t>33.26.19.3.001</t>
  </si>
  <si>
    <t>33.26.19.5.001</t>
  </si>
  <si>
    <t>33.26.19.5.002</t>
  </si>
  <si>
    <t>33.26.19.5.003</t>
  </si>
  <si>
    <t>33.26.19.7.001</t>
  </si>
  <si>
    <t>33.26.19.8.001</t>
  </si>
  <si>
    <t>Cengis</t>
  </si>
  <si>
    <t>Wali Tandur</t>
  </si>
  <si>
    <t>Sinyareng</t>
  </si>
  <si>
    <t>Landak tukang</t>
  </si>
  <si>
    <t>Pejarakan</t>
  </si>
  <si>
    <t>Ruwadi</t>
  </si>
  <si>
    <t>Gelang</t>
  </si>
  <si>
    <t>Butek</t>
  </si>
  <si>
    <t>Jengkol</t>
  </si>
  <si>
    <t>Tuk</t>
  </si>
  <si>
    <t>Longsing</t>
  </si>
  <si>
    <t>Kenanga</t>
  </si>
  <si>
    <t>Kendaga</t>
  </si>
  <si>
    <t>Binangun</t>
  </si>
  <si>
    <t>Pudang</t>
  </si>
  <si>
    <t>Ongkrang</t>
  </si>
  <si>
    <t xml:space="preserve">Gelap </t>
  </si>
  <si>
    <t>Siranti</t>
  </si>
  <si>
    <t>Kali Kembar</t>
  </si>
  <si>
    <t xml:space="preserve">Kali Jangkar </t>
  </si>
  <si>
    <t>Kali Pule I</t>
  </si>
  <si>
    <t>Kali Pule II</t>
  </si>
  <si>
    <t>Karangkancil I</t>
  </si>
  <si>
    <t>Karangkancil II</t>
  </si>
  <si>
    <t xml:space="preserve">Krandegan </t>
  </si>
  <si>
    <t xml:space="preserve">Kali Wadas  </t>
  </si>
  <si>
    <t>Kali Ceger</t>
  </si>
  <si>
    <t>Wanasari</t>
  </si>
  <si>
    <t>Kali Cempe</t>
  </si>
  <si>
    <t>Kali Dongdong</t>
  </si>
  <si>
    <t>Kali Dongdongcang</t>
  </si>
  <si>
    <t>Kalibidu</t>
  </si>
  <si>
    <t>Tinalum I</t>
  </si>
  <si>
    <t xml:space="preserve"> Tinalum II</t>
  </si>
  <si>
    <t>Bulu I</t>
  </si>
  <si>
    <t>Bulu II</t>
  </si>
  <si>
    <t>Candi I/ Kali Kuning</t>
  </si>
  <si>
    <t>Kali Kulon</t>
  </si>
  <si>
    <t>Siwedus</t>
  </si>
  <si>
    <t>Pondok Gedang</t>
  </si>
  <si>
    <t>Kaso Tengah</t>
  </si>
  <si>
    <t>Mendolo III/ Kaligentong</t>
  </si>
  <si>
    <t>Jetakkidul I</t>
  </si>
  <si>
    <t>Kesambi</t>
  </si>
  <si>
    <t>Kulu Timur I</t>
  </si>
  <si>
    <t>Kulu Timur II</t>
  </si>
  <si>
    <t>Kaligodek</t>
  </si>
  <si>
    <t>Gumingsir</t>
  </si>
  <si>
    <t>Gutomo</t>
  </si>
  <si>
    <t>Cokrah</t>
  </si>
  <si>
    <t>Limbangan</t>
  </si>
  <si>
    <t>Kuluasri</t>
  </si>
  <si>
    <t>LC/ Arrayan</t>
  </si>
  <si>
    <t>Dawuhan</t>
  </si>
  <si>
    <t>Pringsurat</t>
  </si>
  <si>
    <t>Sukoyoso I</t>
  </si>
  <si>
    <t>Sukoyoso II</t>
  </si>
  <si>
    <t>Gantung Bukur</t>
  </si>
  <si>
    <t>Kwasen I</t>
  </si>
  <si>
    <t>Kwasen II</t>
  </si>
  <si>
    <t>Kl. Tawing/ Brondong III</t>
  </si>
  <si>
    <t>Brondong I</t>
  </si>
  <si>
    <t>Brondong II</t>
  </si>
  <si>
    <t>Karang kabur/ Binangun</t>
  </si>
  <si>
    <t>Ponolawen I</t>
  </si>
  <si>
    <t>Ponolawen II</t>
  </si>
  <si>
    <t>Ponolawen III</t>
  </si>
  <si>
    <t>Ponolawen IV</t>
  </si>
  <si>
    <t>Pengairan/ Srinahan</t>
  </si>
  <si>
    <t>Pengairan Dk. Bantul</t>
  </si>
  <si>
    <t>Petir</t>
  </si>
  <si>
    <t>Kwaringan</t>
  </si>
  <si>
    <t>Kali jambe I</t>
  </si>
  <si>
    <t>Sumubkidul I</t>
  </si>
  <si>
    <t>Sumubkidul II</t>
  </si>
  <si>
    <t>Bendan</t>
  </si>
  <si>
    <t>Babatan</t>
  </si>
  <si>
    <t>Kalimundu</t>
  </si>
  <si>
    <t>Kalitumpang</t>
  </si>
  <si>
    <t>Buangankrasa/Pekijingan</t>
  </si>
  <si>
    <t>Kalijambe II</t>
  </si>
  <si>
    <t>Surobayan/Pringgondani</t>
  </si>
  <si>
    <t>Kembar I</t>
  </si>
  <si>
    <t>Kembar II</t>
  </si>
  <si>
    <t>Rusunawa</t>
  </si>
  <si>
    <t>Kali Bligo</t>
  </si>
  <si>
    <t>Tanjung</t>
  </si>
  <si>
    <t>Sidorejo</t>
  </si>
  <si>
    <t>Jemb.jeruksari 1</t>
  </si>
  <si>
    <t>Jemb.jeruksari 2</t>
  </si>
  <si>
    <t>Ngaliyan</t>
  </si>
  <si>
    <t>Delegtukang</t>
  </si>
  <si>
    <t>Grabyak</t>
  </si>
  <si>
    <t>Tengeng I</t>
  </si>
  <si>
    <t>Tengeng II</t>
  </si>
  <si>
    <t>Cangkring I</t>
  </si>
  <si>
    <t>Cangkring II</t>
  </si>
  <si>
    <t>Kandang Serang</t>
  </si>
  <si>
    <t>Bodas</t>
  </si>
  <si>
    <t>Gembong</t>
  </si>
  <si>
    <t>Kaliboja</t>
  </si>
  <si>
    <t xml:space="preserve">Kayugritan </t>
  </si>
  <si>
    <t xml:space="preserve">Kulu </t>
  </si>
  <si>
    <t>Perumahan Arrayan</t>
  </si>
  <si>
    <t>Sokoyoso</t>
  </si>
  <si>
    <t>Sangkanjoyo</t>
  </si>
  <si>
    <t>Bulaksari</t>
  </si>
  <si>
    <t>Kemplong</t>
  </si>
  <si>
    <t>Tengeng</t>
  </si>
  <si>
    <t xml:space="preserve">Tengeng Wetan </t>
  </si>
  <si>
    <t>Tegalontar</t>
  </si>
  <si>
    <t>Tengengwetan</t>
  </si>
  <si>
    <t>Rowoso</t>
  </si>
  <si>
    <t>Api - api</t>
  </si>
  <si>
    <t>Busar</t>
  </si>
  <si>
    <t>sedang</t>
  </si>
  <si>
    <t>KEPALA DINAS PEKERJAAN UMUM</t>
  </si>
  <si>
    <t>DAN PENATAAN RUANG</t>
  </si>
  <si>
    <t>PANJANG TIAP JENIS PERMUKAAN ( KM )</t>
  </si>
  <si>
    <t>RUSAK RINGAN</t>
  </si>
  <si>
    <t>KM</t>
  </si>
  <si>
    <t>%</t>
  </si>
  <si>
    <t xml:space="preserve">                                    A. Total panjang jalan (Km)</t>
  </si>
  <si>
    <t xml:space="preserve">                                    B. Persentase Jalan (%)</t>
  </si>
  <si>
    <t>: 2016</t>
  </si>
  <si>
    <t>Gua</t>
  </si>
  <si>
    <t>Jembatan</t>
  </si>
  <si>
    <t>Nama Ruas</t>
  </si>
  <si>
    <t>Dimensi</t>
  </si>
  <si>
    <t>Bangunan bawah</t>
  </si>
  <si>
    <t>Ket.</t>
  </si>
  <si>
    <t>JUMLAH : 34 BUAH</t>
  </si>
  <si>
    <t>JUMLAH : 30 BUAH</t>
  </si>
  <si>
    <t>JUMLAH : 15 BUAH</t>
  </si>
  <si>
    <t>JUMLAH : 52 BUAH</t>
  </si>
  <si>
    <t>JUMLAH : 25 BUAH</t>
  </si>
  <si>
    <t>JUMLAH : 10 BUAH</t>
  </si>
  <si>
    <t>JUMLAH : 3 BUAH</t>
  </si>
  <si>
    <t>JUMLAH : 13 BUAH</t>
  </si>
  <si>
    <t>JUMLAH : 21 BUAH</t>
  </si>
  <si>
    <t>WINDUAJI - SIGUGUR</t>
  </si>
  <si>
    <t>TENOGO - WANGKELANG</t>
  </si>
  <si>
    <t>DOMIYANG - NOTOGIWANG</t>
  </si>
  <si>
    <t>PANUMBANGAN - BUMIREKSO</t>
  </si>
  <si>
    <t>TLOGOPAKIS - CURUGMUNCAR (LETER W)</t>
  </si>
  <si>
    <t>DOROREJO - ROGOSELO</t>
  </si>
  <si>
    <t>KALIMOJOSARI - JREBENGKEMBANG</t>
  </si>
  <si>
    <t>DORO - DOROREJO</t>
  </si>
  <si>
    <t>4,00 - 6,00</t>
  </si>
  <si>
    <t>KARANGSARI - SOKOSARI</t>
  </si>
  <si>
    <t>PODODADI - PEDAWANG</t>
  </si>
  <si>
    <t>KUTOROJO - TAMBAKROTO</t>
  </si>
  <si>
    <t>KAIBAHAN - WATUPAYUNG -KRANDON</t>
  </si>
  <si>
    <t>KARANGREJO - KARYOMUKTI</t>
  </si>
  <si>
    <t>KRANDON - MULYOREJO</t>
  </si>
  <si>
    <t>WANGANDOWO - WONOSARI</t>
  </si>
  <si>
    <t>WANGANDOWO - SAMPIH</t>
  </si>
  <si>
    <t>COPRAYAN - PAWEDEN</t>
  </si>
  <si>
    <t>KEBONSARI - AMBOKEMBANG</t>
  </si>
  <si>
    <t>JLN. CENDRAWASIH - PESANGGRAHAN</t>
  </si>
  <si>
    <t>WONOSARI - TEGALONTAR</t>
  </si>
  <si>
    <t>WARULOR-BONDANSARI-SIPAIT</t>
  </si>
  <si>
    <t>BLACANAN - YOSOREJO</t>
  </si>
  <si>
    <t>LOGANDENG - KEDUNGKEBO</t>
  </si>
  <si>
    <t>WERDI - SIWALAN</t>
  </si>
  <si>
    <t>SEMUT - BOYOTELUK</t>
  </si>
  <si>
    <t>33.26.2.5</t>
  </si>
  <si>
    <t>33.26.2.6</t>
  </si>
  <si>
    <t>33.26.2.7</t>
  </si>
  <si>
    <t>33.26.2.8</t>
  </si>
  <si>
    <t>33.26.19.9</t>
  </si>
  <si>
    <t>33.26.19.10</t>
  </si>
  <si>
    <t>33.26.18.8</t>
  </si>
  <si>
    <t>33.26.17.6</t>
  </si>
  <si>
    <t>33.26.17.7</t>
  </si>
  <si>
    <t>33.26.16.15</t>
  </si>
  <si>
    <t>33.26.16.16</t>
  </si>
  <si>
    <t>33.26.14.7</t>
  </si>
  <si>
    <t>33.26.14.8</t>
  </si>
  <si>
    <t>33.26.11.6</t>
  </si>
  <si>
    <t>33.26.11.7</t>
  </si>
  <si>
    <t>33.26.9.12</t>
  </si>
  <si>
    <t>33.26.9.13</t>
  </si>
  <si>
    <t>33.26.9.14</t>
  </si>
  <si>
    <t>33.26.8.31</t>
  </si>
  <si>
    <t>33.26.7.10</t>
  </si>
  <si>
    <t>33.26.7.11</t>
  </si>
  <si>
    <t>33.26.6.8</t>
  </si>
  <si>
    <t>33.26.6.9</t>
  </si>
  <si>
    <t>33.26.4.11</t>
  </si>
  <si>
    <t>33.26.6.10</t>
  </si>
  <si>
    <t>33.26.1.18</t>
  </si>
  <si>
    <t>WINDUROJO - LAMBUR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</si>
</sst>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0.000"/>
    <numFmt numFmtId="167" formatCode="_(* #,##0.000_);_(* \(#,##0.000\);_(* &quot;-&quot;_);_(@_)"/>
    <numFmt numFmtId="168" formatCode="_(* #,##0.000_);_(* \(#,##0.000\);_(* &quot;-&quot;???_);_(@_)"/>
    <numFmt numFmtId="169" formatCode="_(* #,##0.000_);_(* \(#,##0.000\);_(* &quot;-&quot;??_);_(@_)"/>
    <numFmt numFmtId="170" formatCode="_(* #,##0_);_(* \(#,##0\);_(* &quot;-&quot;??_);_(@_)"/>
  </numFmts>
  <fonts count="45">
    <font>
      <sz val="10"/>
      <name val="Arial"/>
    </font>
    <font>
      <sz val="10"/>
      <name val="Arial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9"/>
      <name val="Century Gothic"/>
      <family val="2"/>
    </font>
    <font>
      <sz val="11"/>
      <name val="Century Gothic"/>
      <family val="2"/>
    </font>
    <font>
      <sz val="9"/>
      <color theme="0"/>
      <name val="Century Gothic"/>
      <family val="2"/>
    </font>
    <font>
      <sz val="10"/>
      <color rgb="FFFF0000"/>
      <name val="Century Gothic"/>
      <family val="2"/>
    </font>
    <font>
      <sz val="10"/>
      <color theme="0"/>
      <name val="Century Gothic"/>
      <family val="2"/>
    </font>
    <font>
      <b/>
      <sz val="10"/>
      <name val="Arial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u/>
      <sz val="8"/>
      <name val="Century Gothic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u/>
      <sz val="10"/>
      <name val="Arial"/>
      <family val="2"/>
    </font>
    <font>
      <sz val="8"/>
      <color rgb="FFFF0000"/>
      <name val="Century Gothic"/>
      <family val="2"/>
    </font>
    <font>
      <sz val="9"/>
      <color rgb="FFFF0000"/>
      <name val="Century Gothic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Bookman Old Style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name val="Century Gothic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Bookman Old Style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/>
    <xf numFmtId="41" fontId="1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1" fillId="0" borderId="0"/>
    <xf numFmtId="0" fontId="23" fillId="3" borderId="0">
      <alignment horizontal="left" vertical="center"/>
    </xf>
    <xf numFmtId="0" fontId="24" fillId="3" borderId="0">
      <alignment horizontal="left" vertical="center"/>
    </xf>
    <xf numFmtId="0" fontId="8" fillId="0" borderId="0"/>
    <xf numFmtId="0" fontId="8" fillId="0" borderId="0"/>
    <xf numFmtId="43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1" fillId="0" borderId="0"/>
  </cellStyleXfs>
  <cellXfs count="477">
    <xf numFmtId="0" fontId="0" fillId="0" borderId="0" xfId="0"/>
    <xf numFmtId="0" fontId="8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8" fillId="0" borderId="0" xfId="5"/>
    <xf numFmtId="0" fontId="31" fillId="2" borderId="0" xfId="5" applyFont="1" applyFill="1" applyAlignment="1">
      <alignment horizontal="center"/>
    </xf>
    <xf numFmtId="0" fontId="31" fillId="2" borderId="0" xfId="5" applyFont="1" applyFill="1"/>
    <xf numFmtId="0" fontId="8" fillId="2" borderId="0" xfId="5" applyFill="1"/>
    <xf numFmtId="0" fontId="31" fillId="2" borderId="15" xfId="5" applyFont="1" applyFill="1" applyBorder="1" applyAlignment="1">
      <alignment horizontal="center" vertical="center"/>
    </xf>
    <xf numFmtId="0" fontId="31" fillId="2" borderId="15" xfId="5" applyFont="1" applyFill="1" applyBorder="1" applyAlignment="1">
      <alignment horizontal="center" vertical="center" wrapText="1"/>
    </xf>
    <xf numFmtId="0" fontId="31" fillId="2" borderId="15" xfId="5" applyFont="1" applyFill="1" applyBorder="1" applyAlignment="1">
      <alignment horizontal="center"/>
    </xf>
    <xf numFmtId="0" fontId="32" fillId="2" borderId="15" xfId="18" applyFont="1" applyFill="1" applyBorder="1" applyAlignment="1">
      <alignment vertical="center"/>
    </xf>
    <xf numFmtId="0" fontId="31" fillId="2" borderId="15" xfId="5" applyFont="1" applyFill="1" applyBorder="1"/>
    <xf numFmtId="0" fontId="7" fillId="2" borderId="17" xfId="18" applyFont="1" applyFill="1" applyBorder="1" applyAlignment="1">
      <alignment vertical="center"/>
    </xf>
    <xf numFmtId="0" fontId="7" fillId="2" borderId="16" xfId="18" applyFont="1" applyFill="1" applyBorder="1" applyAlignment="1">
      <alignment vertical="center"/>
    </xf>
    <xf numFmtId="0" fontId="9" fillId="2" borderId="16" xfId="18" applyFont="1" applyFill="1" applyBorder="1" applyAlignment="1">
      <alignment vertical="center"/>
    </xf>
    <xf numFmtId="0" fontId="7" fillId="2" borderId="16" xfId="18" applyFont="1" applyFill="1" applyBorder="1" applyAlignment="1">
      <alignment horizontal="center" vertical="center"/>
    </xf>
    <xf numFmtId="0" fontId="9" fillId="2" borderId="17" xfId="18" applyFont="1" applyFill="1" applyBorder="1" applyAlignment="1">
      <alignment vertical="center"/>
    </xf>
    <xf numFmtId="0" fontId="7" fillId="2" borderId="17" xfId="18" applyFont="1" applyFill="1" applyBorder="1" applyAlignment="1">
      <alignment horizontal="center" vertical="center"/>
    </xf>
    <xf numFmtId="0" fontId="9" fillId="2" borderId="19" xfId="18" applyFont="1" applyFill="1" applyBorder="1" applyAlignment="1">
      <alignment vertical="center"/>
    </xf>
    <xf numFmtId="0" fontId="12" fillId="2" borderId="21" xfId="18" applyFont="1" applyFill="1" applyBorder="1" applyAlignment="1">
      <alignment vertical="center"/>
    </xf>
    <xf numFmtId="0" fontId="30" fillId="2" borderId="21" xfId="18" applyFont="1" applyFill="1" applyBorder="1" applyAlignment="1">
      <alignment vertical="center"/>
    </xf>
    <xf numFmtId="0" fontId="12" fillId="2" borderId="21" xfId="18" applyFont="1" applyFill="1" applyBorder="1" applyAlignment="1">
      <alignment horizontal="center" vertical="center"/>
    </xf>
    <xf numFmtId="3" fontId="33" fillId="2" borderId="15" xfId="7" applyNumberFormat="1" applyFont="1" applyFill="1" applyBorder="1" applyAlignment="1"/>
    <xf numFmtId="0" fontId="7" fillId="2" borderId="25" xfId="18" applyFont="1" applyFill="1" applyBorder="1" applyAlignment="1">
      <alignment vertical="center"/>
    </xf>
    <xf numFmtId="0" fontId="7" fillId="2" borderId="21" xfId="18" applyFont="1" applyFill="1" applyBorder="1" applyAlignment="1">
      <alignment vertical="center"/>
    </xf>
    <xf numFmtId="0" fontId="31" fillId="0" borderId="0" xfId="5" applyFont="1" applyAlignment="1">
      <alignment horizontal="center" vertical="center"/>
    </xf>
    <xf numFmtId="0" fontId="31" fillId="2" borderId="0" xfId="5" applyFont="1" applyFill="1" applyAlignment="1">
      <alignment horizontal="center" vertical="center"/>
    </xf>
    <xf numFmtId="0" fontId="6" fillId="0" borderId="3" xfId="18" applyFont="1" applyBorder="1" applyAlignment="1">
      <alignment horizontal="center" vertical="center"/>
    </xf>
    <xf numFmtId="0" fontId="6" fillId="2" borderId="4" xfId="18" applyFont="1" applyFill="1" applyBorder="1" applyAlignment="1">
      <alignment vertical="center"/>
    </xf>
    <xf numFmtId="0" fontId="6" fillId="2" borderId="6" xfId="18" applyFont="1" applyFill="1" applyBorder="1" applyAlignment="1">
      <alignment vertical="center"/>
    </xf>
    <xf numFmtId="0" fontId="6" fillId="2" borderId="5" xfId="18" applyFont="1" applyFill="1" applyBorder="1" applyAlignment="1">
      <alignment horizontal="center" vertical="center"/>
    </xf>
    <xf numFmtId="0" fontId="7" fillId="2" borderId="3" xfId="18" applyFont="1" applyFill="1" applyBorder="1" applyAlignment="1">
      <alignment vertical="center"/>
    </xf>
    <xf numFmtId="0" fontId="6" fillId="0" borderId="8" xfId="18" applyFont="1" applyBorder="1" applyAlignment="1">
      <alignment horizontal="center" vertical="center"/>
    </xf>
    <xf numFmtId="0" fontId="6" fillId="2" borderId="0" xfId="18" applyFont="1" applyFill="1" applyBorder="1" applyAlignment="1">
      <alignment horizontal="center" vertical="center"/>
    </xf>
    <xf numFmtId="0" fontId="16" fillId="2" borderId="3" xfId="18" applyFont="1" applyFill="1" applyBorder="1" applyAlignment="1">
      <alignment horizontal="center" vertical="center"/>
    </xf>
    <xf numFmtId="0" fontId="16" fillId="2" borderId="0" xfId="18" applyFont="1" applyFill="1" applyBorder="1" applyAlignment="1">
      <alignment horizontal="center" vertical="center"/>
    </xf>
    <xf numFmtId="0" fontId="16" fillId="2" borderId="8" xfId="18" applyFont="1" applyFill="1" applyBorder="1" applyAlignment="1">
      <alignment horizontal="center" vertical="center"/>
    </xf>
    <xf numFmtId="0" fontId="6" fillId="0" borderId="14" xfId="18" applyFont="1" applyBorder="1" applyAlignment="1">
      <alignment horizontal="center" vertical="center"/>
    </xf>
    <xf numFmtId="0" fontId="6" fillId="2" borderId="11" xfId="18" applyFont="1" applyFill="1" applyBorder="1" applyAlignment="1">
      <alignment vertical="center"/>
    </xf>
    <xf numFmtId="0" fontId="6" fillId="2" borderId="13" xfId="18" applyFont="1" applyFill="1" applyBorder="1" applyAlignment="1">
      <alignment vertical="center"/>
    </xf>
    <xf numFmtId="0" fontId="6" fillId="2" borderId="12" xfId="18" applyFont="1" applyFill="1" applyBorder="1" applyAlignment="1">
      <alignment horizontal="center" vertical="center"/>
    </xf>
    <xf numFmtId="0" fontId="16" fillId="2" borderId="11" xfId="18" applyFont="1" applyFill="1" applyBorder="1" applyAlignment="1">
      <alignment horizontal="center" vertical="center"/>
    </xf>
    <xf numFmtId="0" fontId="16" fillId="2" borderId="13" xfId="18" applyFont="1" applyFill="1" applyBorder="1" applyAlignment="1">
      <alignment horizontal="center" vertical="center"/>
    </xf>
    <xf numFmtId="0" fontId="6" fillId="2" borderId="14" xfId="18" applyFont="1" applyFill="1" applyBorder="1" applyAlignment="1">
      <alignment horizontal="center" vertical="center"/>
    </xf>
    <xf numFmtId="0" fontId="7" fillId="2" borderId="14" xfId="18" applyFont="1" applyFill="1" applyBorder="1" applyAlignment="1">
      <alignment vertical="center"/>
    </xf>
    <xf numFmtId="0" fontId="6" fillId="2" borderId="9" xfId="18" applyFont="1" applyFill="1" applyBorder="1" applyAlignment="1">
      <alignment vertical="center"/>
    </xf>
    <xf numFmtId="0" fontId="6" fillId="2" borderId="10" xfId="18" applyFont="1" applyFill="1" applyBorder="1" applyAlignment="1">
      <alignment vertical="center"/>
    </xf>
    <xf numFmtId="0" fontId="16" fillId="2" borderId="9" xfId="18" applyFont="1" applyFill="1" applyBorder="1" applyAlignment="1">
      <alignment horizontal="center" vertical="center"/>
    </xf>
    <xf numFmtId="0" fontId="6" fillId="2" borderId="10" xfId="18" applyFont="1" applyFill="1" applyBorder="1" applyAlignment="1">
      <alignment horizontal="center" vertical="center"/>
    </xf>
    <xf numFmtId="0" fontId="6" fillId="2" borderId="8" xfId="18" applyFont="1" applyFill="1" applyBorder="1" applyAlignment="1">
      <alignment horizontal="center" vertical="center"/>
    </xf>
    <xf numFmtId="0" fontId="13" fillId="2" borderId="8" xfId="18" applyFont="1" applyFill="1" applyBorder="1" applyAlignment="1">
      <alignment vertical="center"/>
    </xf>
    <xf numFmtId="0" fontId="7" fillId="0" borderId="28" xfId="18" applyFont="1" applyBorder="1" applyAlignment="1">
      <alignment vertical="center"/>
    </xf>
    <xf numFmtId="0" fontId="6" fillId="2" borderId="29" xfId="18" applyFont="1" applyFill="1" applyBorder="1" applyAlignment="1">
      <alignment vertical="center"/>
    </xf>
    <xf numFmtId="0" fontId="7" fillId="2" borderId="30" xfId="18" applyFont="1" applyFill="1" applyBorder="1" applyAlignment="1">
      <alignment vertical="center"/>
    </xf>
    <xf numFmtId="0" fontId="7" fillId="2" borderId="28" xfId="18" applyFont="1" applyFill="1" applyBorder="1" applyAlignment="1">
      <alignment vertical="center"/>
    </xf>
    <xf numFmtId="0" fontId="6" fillId="2" borderId="29" xfId="18" applyFont="1" applyFill="1" applyBorder="1" applyAlignment="1">
      <alignment horizontal="center" vertical="center"/>
    </xf>
    <xf numFmtId="0" fontId="6" fillId="2" borderId="30" xfId="18" applyFont="1" applyFill="1" applyBorder="1" applyAlignment="1">
      <alignment horizontal="center" vertical="center"/>
    </xf>
    <xf numFmtId="0" fontId="6" fillId="2" borderId="28" xfId="18" applyFont="1" applyFill="1" applyBorder="1" applyAlignment="1">
      <alignment horizontal="center" vertical="center"/>
    </xf>
    <xf numFmtId="0" fontId="6" fillId="2" borderId="31" xfId="18" applyFont="1" applyFill="1" applyBorder="1" applyAlignment="1">
      <alignment horizontal="center" vertical="center"/>
    </xf>
    <xf numFmtId="0" fontId="13" fillId="2" borderId="28" xfId="18" applyFont="1" applyFill="1" applyBorder="1" applyAlignment="1">
      <alignment horizontal="center" vertical="center"/>
    </xf>
    <xf numFmtId="0" fontId="31" fillId="0" borderId="0" xfId="5" applyFont="1"/>
    <xf numFmtId="0" fontId="27" fillId="2" borderId="0" xfId="18" applyFont="1" applyFill="1" applyAlignment="1">
      <alignment horizontal="left" vertical="center"/>
    </xf>
    <xf numFmtId="0" fontId="6" fillId="2" borderId="0" xfId="18" applyFont="1" applyFill="1" applyAlignment="1">
      <alignment vertical="center"/>
    </xf>
    <xf numFmtId="0" fontId="7" fillId="2" borderId="0" xfId="18" applyFont="1" applyFill="1" applyAlignment="1">
      <alignment vertical="center"/>
    </xf>
    <xf numFmtId="0" fontId="7" fillId="2" borderId="0" xfId="18" applyFont="1" applyFill="1" applyBorder="1" applyAlignment="1">
      <alignment horizontal="center" vertical="center"/>
    </xf>
    <xf numFmtId="0" fontId="6" fillId="2" borderId="0" xfId="18" applyFont="1" applyFill="1" applyBorder="1" applyAlignment="1">
      <alignment horizontal="right" vertical="center"/>
    </xf>
    <xf numFmtId="0" fontId="16" fillId="2" borderId="0" xfId="18" applyFont="1" applyFill="1" applyBorder="1" applyAlignment="1">
      <alignment horizontal="right" vertical="center"/>
    </xf>
    <xf numFmtId="0" fontId="16" fillId="2" borderId="27" xfId="18" applyFont="1" applyFill="1" applyBorder="1" applyAlignment="1">
      <alignment horizontal="right" vertical="center"/>
    </xf>
    <xf numFmtId="0" fontId="8" fillId="2" borderId="0" xfId="13" applyFill="1"/>
    <xf numFmtId="0" fontId="28" fillId="2" borderId="0" xfId="13" applyFont="1" applyFill="1" applyAlignment="1">
      <alignment horizontal="center"/>
    </xf>
    <xf numFmtId="0" fontId="8" fillId="2" borderId="0" xfId="13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1" fillId="2" borderId="0" xfId="5" applyFont="1" applyFill="1" applyBorder="1" applyAlignment="1">
      <alignment horizontal="center"/>
    </xf>
    <xf numFmtId="0" fontId="32" fillId="2" borderId="0" xfId="18" applyFont="1" applyFill="1" applyBorder="1" applyAlignment="1">
      <alignment vertical="center"/>
    </xf>
    <xf numFmtId="0" fontId="32" fillId="2" borderId="0" xfId="18" applyFont="1" applyFill="1" applyBorder="1" applyAlignment="1">
      <alignment horizontal="center" vertical="center"/>
    </xf>
    <xf numFmtId="0" fontId="6" fillId="2" borderId="5" xfId="18" applyFont="1" applyFill="1" applyBorder="1" applyAlignment="1">
      <alignment vertical="center"/>
    </xf>
    <xf numFmtId="0" fontId="6" fillId="2" borderId="12" xfId="18" applyFont="1" applyFill="1" applyBorder="1" applyAlignment="1">
      <alignment vertical="center"/>
    </xf>
    <xf numFmtId="0" fontId="6" fillId="2" borderId="0" xfId="18" applyFont="1" applyFill="1" applyBorder="1" applyAlignment="1">
      <alignment vertical="center"/>
    </xf>
    <xf numFmtId="0" fontId="6" fillId="2" borderId="31" xfId="18" applyFont="1" applyFill="1" applyBorder="1" applyAlignment="1">
      <alignment vertical="center"/>
    </xf>
    <xf numFmtId="0" fontId="36" fillId="2" borderId="32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2" borderId="35" xfId="18" applyFont="1" applyFill="1" applyBorder="1" applyAlignment="1">
      <alignment horizontal="center" vertical="center"/>
    </xf>
    <xf numFmtId="0" fontId="36" fillId="2" borderId="15" xfId="18" applyFont="1" applyFill="1" applyBorder="1" applyAlignment="1">
      <alignment horizontal="center" vertical="center"/>
    </xf>
    <xf numFmtId="0" fontId="36" fillId="2" borderId="3" xfId="18" applyFont="1" applyFill="1" applyBorder="1" applyAlignment="1">
      <alignment horizontal="center" vertical="center"/>
    </xf>
    <xf numFmtId="0" fontId="36" fillId="2" borderId="14" xfId="18" applyFont="1" applyFill="1" applyBorder="1" applyAlignment="1">
      <alignment horizontal="center" vertical="center"/>
    </xf>
    <xf numFmtId="0" fontId="36" fillId="2" borderId="7" xfId="18" applyFont="1" applyFill="1" applyBorder="1" applyAlignment="1">
      <alignment horizontal="center" vertical="center"/>
    </xf>
    <xf numFmtId="0" fontId="37" fillId="2" borderId="15" xfId="5" applyFont="1" applyFill="1" applyBorder="1" applyAlignment="1">
      <alignment horizontal="center"/>
    </xf>
    <xf numFmtId="0" fontId="38" fillId="2" borderId="15" xfId="5" applyFont="1" applyFill="1" applyBorder="1" applyAlignment="1">
      <alignment horizontal="center"/>
    </xf>
    <xf numFmtId="43" fontId="37" fillId="2" borderId="15" xfId="19" applyNumberFormat="1" applyFont="1" applyFill="1" applyBorder="1" applyAlignment="1">
      <alignment horizontal="center"/>
    </xf>
    <xf numFmtId="43" fontId="32" fillId="2" borderId="15" xfId="19" applyNumberFormat="1" applyFont="1" applyFill="1" applyBorder="1" applyAlignment="1">
      <alignment horizontal="center" vertical="center"/>
    </xf>
    <xf numFmtId="43" fontId="31" fillId="2" borderId="15" xfId="19" applyNumberFormat="1" applyFont="1" applyFill="1" applyBorder="1" applyAlignment="1">
      <alignment horizontal="center"/>
    </xf>
    <xf numFmtId="0" fontId="7" fillId="0" borderId="0" xfId="21" applyFont="1" applyBorder="1" applyAlignment="1">
      <alignment horizontal="center" vertical="center"/>
    </xf>
    <xf numFmtId="0" fontId="7" fillId="0" borderId="0" xfId="21" applyFont="1" applyBorder="1" applyAlignment="1">
      <alignment vertical="center"/>
    </xf>
    <xf numFmtId="0" fontId="9" fillId="0" borderId="0" xfId="21" applyFont="1" applyBorder="1" applyAlignment="1">
      <alignment vertical="center"/>
    </xf>
    <xf numFmtId="0" fontId="6" fillId="0" borderId="0" xfId="21" applyFont="1" applyBorder="1" applyAlignment="1">
      <alignment horizontal="center" vertical="center"/>
    </xf>
    <xf numFmtId="0" fontId="6" fillId="0" borderId="0" xfId="21" applyFont="1" applyBorder="1" applyAlignment="1">
      <alignment horizontal="left" vertical="center"/>
    </xf>
    <xf numFmtId="0" fontId="7" fillId="0" borderId="8" xfId="21" applyFont="1" applyBorder="1" applyAlignment="1">
      <alignment horizontal="center" vertical="center"/>
    </xf>
    <xf numFmtId="0" fontId="7" fillId="0" borderId="8" xfId="21" applyFont="1" applyFill="1" applyBorder="1" applyAlignment="1">
      <alignment horizontal="center" vertical="center"/>
    </xf>
    <xf numFmtId="0" fontId="7" fillId="0" borderId="4" xfId="21" applyFont="1" applyBorder="1" applyAlignment="1">
      <alignment horizontal="center" vertical="center"/>
    </xf>
    <xf numFmtId="0" fontId="7" fillId="0" borderId="6" xfId="21" applyFont="1" applyBorder="1" applyAlignment="1">
      <alignment horizontal="center" vertical="center"/>
    </xf>
    <xf numFmtId="0" fontId="7" fillId="0" borderId="14" xfId="21" applyFont="1" applyBorder="1" applyAlignment="1">
      <alignment horizontal="center" vertical="center"/>
    </xf>
    <xf numFmtId="0" fontId="7" fillId="0" borderId="14" xfId="21" applyFont="1" applyFill="1" applyBorder="1" applyAlignment="1">
      <alignment horizontal="center" vertical="center"/>
    </xf>
    <xf numFmtId="0" fontId="7" fillId="0" borderId="15" xfId="21" applyFont="1" applyFill="1" applyBorder="1" applyAlignment="1">
      <alignment horizontal="center" vertical="center"/>
    </xf>
    <xf numFmtId="0" fontId="6" fillId="4" borderId="15" xfId="21" applyFont="1" applyFill="1" applyBorder="1" applyAlignment="1">
      <alignment horizontal="center" vertical="center"/>
    </xf>
    <xf numFmtId="0" fontId="16" fillId="4" borderId="15" xfId="21" applyFont="1" applyFill="1" applyBorder="1" applyAlignment="1">
      <alignment horizontal="center" vertical="center"/>
    </xf>
    <xf numFmtId="0" fontId="6" fillId="0" borderId="4" xfId="21" applyFont="1" applyBorder="1" applyAlignment="1">
      <alignment vertical="center"/>
    </xf>
    <xf numFmtId="0" fontId="6" fillId="0" borderId="5" xfId="21" applyFont="1" applyBorder="1" applyAlignment="1">
      <alignment vertical="center"/>
    </xf>
    <xf numFmtId="0" fontId="7" fillId="0" borderId="5" xfId="21" applyFont="1" applyBorder="1" applyAlignment="1">
      <alignment vertical="center"/>
    </xf>
    <xf numFmtId="0" fontId="9" fillId="0" borderId="5" xfId="21" applyFont="1" applyBorder="1" applyAlignment="1">
      <alignment vertical="center"/>
    </xf>
    <xf numFmtId="0" fontId="7" fillId="0" borderId="5" xfId="21" applyFont="1" applyBorder="1" applyAlignment="1">
      <alignment horizontal="center" vertical="center"/>
    </xf>
    <xf numFmtId="0" fontId="9" fillId="0" borderId="5" xfId="21" applyFont="1" applyBorder="1" applyAlignment="1">
      <alignment horizontal="center" vertical="center"/>
    </xf>
    <xf numFmtId="0" fontId="7" fillId="0" borderId="16" xfId="21" applyFont="1" applyBorder="1" applyAlignment="1">
      <alignment horizontal="center" vertical="center"/>
    </xf>
    <xf numFmtId="0" fontId="7" fillId="0" borderId="16" xfId="21" applyFont="1" applyBorder="1" applyAlignment="1">
      <alignment vertical="center"/>
    </xf>
    <xf numFmtId="0" fontId="7" fillId="0" borderId="17" xfId="21" applyFont="1" applyBorder="1" applyAlignment="1">
      <alignment horizontal="center" vertical="center"/>
    </xf>
    <xf numFmtId="0" fontId="7" fillId="0" borderId="17" xfId="21" applyFont="1" applyBorder="1" applyAlignment="1">
      <alignment vertical="center"/>
    </xf>
    <xf numFmtId="0" fontId="9" fillId="0" borderId="17" xfId="21" applyFont="1" applyBorder="1" applyAlignment="1">
      <alignment vertical="center"/>
    </xf>
    <xf numFmtId="0" fontId="26" fillId="0" borderId="17" xfId="21" applyFont="1" applyBorder="1" applyAlignment="1">
      <alignment horizontal="center" vertical="center"/>
    </xf>
    <xf numFmtId="0" fontId="7" fillId="0" borderId="19" xfId="21" applyFont="1" applyBorder="1" applyAlignment="1">
      <alignment horizontal="center" vertical="center"/>
    </xf>
    <xf numFmtId="0" fontId="7" fillId="0" borderId="17" xfId="21" applyFont="1" applyFill="1" applyBorder="1" applyAlignment="1">
      <alignment horizontal="center" vertical="center"/>
    </xf>
    <xf numFmtId="0" fontId="7" fillId="0" borderId="21" xfId="21" applyFont="1" applyBorder="1" applyAlignment="1">
      <alignment vertical="center"/>
    </xf>
    <xf numFmtId="0" fontId="7" fillId="0" borderId="21" xfId="21" applyFont="1" applyFill="1" applyBorder="1" applyAlignment="1">
      <alignment horizontal="center" vertical="center"/>
    </xf>
    <xf numFmtId="0" fontId="7" fillId="0" borderId="21" xfId="21" applyFont="1" applyBorder="1" applyAlignment="1">
      <alignment horizontal="center" vertical="center"/>
    </xf>
    <xf numFmtId="0" fontId="7" fillId="0" borderId="25" xfId="21" applyFont="1" applyBorder="1" applyAlignment="1">
      <alignment horizontal="center" vertical="center"/>
    </xf>
    <xf numFmtId="0" fontId="7" fillId="0" borderId="8" xfId="21" applyFont="1" applyBorder="1" applyAlignment="1">
      <alignment vertical="center"/>
    </xf>
    <xf numFmtId="0" fontId="6" fillId="0" borderId="9" xfId="21" applyFont="1" applyBorder="1" applyAlignment="1">
      <alignment vertical="center"/>
    </xf>
    <xf numFmtId="0" fontId="6" fillId="0" borderId="0" xfId="21" applyFont="1" applyBorder="1" applyAlignment="1">
      <alignment vertical="center"/>
    </xf>
    <xf numFmtId="0" fontId="9" fillId="0" borderId="0" xfId="21" applyFont="1" applyBorder="1" applyAlignment="1">
      <alignment horizontal="center" vertical="center"/>
    </xf>
    <xf numFmtId="0" fontId="7" fillId="0" borderId="10" xfId="21" applyFont="1" applyBorder="1" applyAlignment="1">
      <alignment horizontal="center" vertical="center"/>
    </xf>
    <xf numFmtId="0" fontId="6" fillId="0" borderId="11" xfId="21" applyFont="1" applyBorder="1" applyAlignment="1">
      <alignment vertical="center"/>
    </xf>
    <xf numFmtId="0" fontId="6" fillId="0" borderId="12" xfId="21" applyFont="1" applyBorder="1" applyAlignment="1">
      <alignment vertical="center"/>
    </xf>
    <xf numFmtId="0" fontId="7" fillId="0" borderId="12" xfId="21" applyFont="1" applyBorder="1" applyAlignment="1">
      <alignment vertical="center"/>
    </xf>
    <xf numFmtId="0" fontId="9" fillId="0" borderId="12" xfId="21" applyFont="1" applyBorder="1" applyAlignment="1">
      <alignment vertical="center"/>
    </xf>
    <xf numFmtId="0" fontId="7" fillId="0" borderId="12" xfId="21" applyFont="1" applyBorder="1" applyAlignment="1">
      <alignment horizontal="center" vertical="center"/>
    </xf>
    <xf numFmtId="0" fontId="9" fillId="0" borderId="12" xfId="21" applyFont="1" applyBorder="1" applyAlignment="1">
      <alignment horizontal="center" vertical="center"/>
    </xf>
    <xf numFmtId="0" fontId="7" fillId="0" borderId="13" xfId="21" applyFont="1" applyBorder="1" applyAlignment="1">
      <alignment horizontal="center" vertical="center"/>
    </xf>
    <xf numFmtId="0" fontId="7" fillId="0" borderId="18" xfId="21" applyFont="1" applyBorder="1" applyAlignment="1">
      <alignment vertical="center"/>
    </xf>
    <xf numFmtId="0" fontId="7" fillId="0" borderId="22" xfId="21" applyFont="1" applyBorder="1" applyAlignment="1">
      <alignment horizontal="center" vertical="center"/>
    </xf>
    <xf numFmtId="0" fontId="7" fillId="0" borderId="25" xfId="21" applyFont="1" applyBorder="1" applyAlignment="1">
      <alignment vertical="center"/>
    </xf>
    <xf numFmtId="0" fontId="7" fillId="2" borderId="17" xfId="21" applyFont="1" applyFill="1" applyBorder="1" applyAlignment="1">
      <alignment vertical="center"/>
    </xf>
    <xf numFmtId="0" fontId="7" fillId="0" borderId="22" xfId="21" applyFont="1" applyBorder="1" applyAlignment="1">
      <alignment vertical="center"/>
    </xf>
    <xf numFmtId="0" fontId="7" fillId="0" borderId="11" xfId="21" applyFont="1" applyBorder="1" applyAlignment="1">
      <alignment vertical="center"/>
    </xf>
    <xf numFmtId="0" fontId="9" fillId="0" borderId="22" xfId="21" applyFont="1" applyBorder="1" applyAlignment="1">
      <alignment vertical="center"/>
    </xf>
    <xf numFmtId="0" fontId="7" fillId="0" borderId="26" xfId="21" applyFont="1" applyBorder="1" applyAlignment="1">
      <alignment horizontal="center" vertical="center"/>
    </xf>
    <xf numFmtId="0" fontId="7" fillId="0" borderId="14" xfId="21" applyFont="1" applyBorder="1" applyAlignment="1">
      <alignment vertical="center"/>
    </xf>
    <xf numFmtId="0" fontId="7" fillId="2" borderId="17" xfId="21" applyFont="1" applyFill="1" applyBorder="1" applyAlignment="1">
      <alignment horizontal="center" vertical="center"/>
    </xf>
    <xf numFmtId="0" fontId="7" fillId="0" borderId="20" xfId="21" applyFont="1" applyBorder="1" applyAlignment="1">
      <alignment horizontal="center" vertical="center"/>
    </xf>
    <xf numFmtId="0" fontId="7" fillId="0" borderId="17" xfId="21" applyFont="1" applyFill="1" applyBorder="1" applyAlignment="1">
      <alignment vertical="center"/>
    </xf>
    <xf numFmtId="0" fontId="16" fillId="2" borderId="0" xfId="21" applyFont="1" applyFill="1" applyBorder="1" applyAlignment="1">
      <alignment horizontal="center" vertical="center"/>
    </xf>
    <xf numFmtId="0" fontId="4" fillId="0" borderId="0" xfId="21" applyFont="1" applyBorder="1" applyAlignment="1">
      <alignment horizontal="left" vertical="center"/>
    </xf>
    <xf numFmtId="0" fontId="4" fillId="0" borderId="0" xfId="21" applyFont="1" applyAlignment="1">
      <alignment vertical="center"/>
    </xf>
    <xf numFmtId="0" fontId="4" fillId="0" borderId="0" xfId="21" applyFont="1" applyBorder="1" applyAlignment="1">
      <alignment horizontal="center" vertical="center"/>
    </xf>
    <xf numFmtId="0" fontId="4" fillId="0" borderId="0" xfId="21" applyFont="1" applyBorder="1" applyAlignment="1">
      <alignment horizontal="center" vertical="center"/>
    </xf>
    <xf numFmtId="0" fontId="7" fillId="0" borderId="0" xfId="21" applyFont="1" applyAlignment="1">
      <alignment vertical="center"/>
    </xf>
    <xf numFmtId="0" fontId="6" fillId="0" borderId="0" xfId="21" applyFont="1" applyAlignment="1">
      <alignment horizontal="center" vertical="center"/>
    </xf>
    <xf numFmtId="0" fontId="27" fillId="0" borderId="0" xfId="21" applyFont="1" applyAlignment="1">
      <alignment horizontal="left" vertical="center"/>
    </xf>
    <xf numFmtId="0" fontId="6" fillId="0" borderId="0" xfId="21" applyFont="1" applyAlignment="1">
      <alignment vertical="center"/>
    </xf>
    <xf numFmtId="0" fontId="6" fillId="0" borderId="0" xfId="21" applyFont="1" applyBorder="1" applyAlignment="1">
      <alignment horizontal="right" vertical="center"/>
    </xf>
    <xf numFmtId="0" fontId="16" fillId="0" borderId="0" xfId="21" applyFont="1" applyBorder="1" applyAlignment="1">
      <alignment horizontal="center" vertical="center"/>
    </xf>
    <xf numFmtId="0" fontId="6" fillId="0" borderId="0" xfId="21" applyFont="1" applyFill="1" applyBorder="1" applyAlignment="1">
      <alignment horizontal="left" vertical="center"/>
    </xf>
    <xf numFmtId="0" fontId="16" fillId="0" borderId="27" xfId="21" applyFont="1" applyFill="1" applyBorder="1" applyAlignment="1">
      <alignment horizontal="center" vertical="center"/>
    </xf>
    <xf numFmtId="0" fontId="1" fillId="0" borderId="0" xfId="22" applyAlignment="1">
      <alignment horizontal="center"/>
    </xf>
    <xf numFmtId="0" fontId="16" fillId="2" borderId="0" xfId="21" applyFont="1" applyFill="1" applyAlignment="1">
      <alignment horizontal="center" vertical="center"/>
    </xf>
    <xf numFmtId="0" fontId="6" fillId="0" borderId="27" xfId="21" applyFont="1" applyBorder="1" applyAlignment="1">
      <alignment horizontal="center" vertical="center"/>
    </xf>
    <xf numFmtId="0" fontId="6" fillId="2" borderId="40" xfId="21" applyFont="1" applyFill="1" applyBorder="1" applyAlignment="1">
      <alignment horizontal="center" vertical="center"/>
    </xf>
    <xf numFmtId="0" fontId="1" fillId="0" borderId="0" xfId="22"/>
    <xf numFmtId="0" fontId="18" fillId="0" borderId="0" xfId="22" applyFont="1"/>
    <xf numFmtId="0" fontId="7" fillId="0" borderId="0" xfId="21" applyFont="1" applyAlignment="1">
      <alignment horizontal="center" vertical="center"/>
    </xf>
    <xf numFmtId="0" fontId="9" fillId="0" borderId="0" xfId="21" applyFont="1" applyAlignment="1">
      <alignment vertical="center"/>
    </xf>
    <xf numFmtId="0" fontId="28" fillId="0" borderId="0" xfId="22" applyFont="1" applyAlignment="1">
      <alignment horizontal="center"/>
    </xf>
    <xf numFmtId="0" fontId="1" fillId="0" borderId="0" xfId="22" applyFont="1" applyAlignment="1">
      <alignment horizontal="center"/>
    </xf>
    <xf numFmtId="0" fontId="7" fillId="0" borderId="0" xfId="21" applyFont="1" applyAlignment="1">
      <alignment horizontal="right" vertical="center"/>
    </xf>
    <xf numFmtId="0" fontId="7" fillId="0" borderId="8" xfId="21" applyFont="1" applyBorder="1" applyAlignment="1">
      <alignment horizontal="center" vertical="center"/>
    </xf>
    <xf numFmtId="0" fontId="7" fillId="0" borderId="14" xfId="21" applyFont="1" applyBorder="1" applyAlignment="1">
      <alignment horizontal="center" vertical="center"/>
    </xf>
    <xf numFmtId="0" fontId="7" fillId="0" borderId="10" xfId="21" applyFont="1" applyBorder="1" applyAlignment="1">
      <alignment horizontal="center" vertical="center"/>
    </xf>
    <xf numFmtId="0" fontId="7" fillId="0" borderId="13" xfId="21" applyFont="1" applyFill="1" applyBorder="1" applyAlignment="1">
      <alignment horizontal="center" vertical="center"/>
    </xf>
    <xf numFmtId="0" fontId="7" fillId="0" borderId="11" xfId="21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7" fillId="0" borderId="9" xfId="21" applyFont="1" applyBorder="1" applyAlignment="1">
      <alignment horizontal="center" vertical="center"/>
    </xf>
    <xf numFmtId="0" fontId="7" fillId="0" borderId="17" xfId="21" applyFont="1" applyBorder="1" applyAlignment="1">
      <alignment horizontal="left" vertical="center"/>
    </xf>
    <xf numFmtId="0" fontId="31" fillId="2" borderId="3" xfId="5" applyFont="1" applyFill="1" applyBorder="1" applyAlignment="1">
      <alignment horizontal="center"/>
    </xf>
    <xf numFmtId="0" fontId="6" fillId="2" borderId="0" xfId="21" applyFont="1" applyFill="1" applyBorder="1" applyAlignment="1">
      <alignment horizontal="center" vertical="center"/>
    </xf>
    <xf numFmtId="0" fontId="7" fillId="2" borderId="22" xfId="21" applyFont="1" applyFill="1" applyBorder="1" applyAlignment="1">
      <alignment horizontal="center" vertical="center"/>
    </xf>
    <xf numFmtId="0" fontId="36" fillId="2" borderId="16" xfId="18" applyFont="1" applyFill="1" applyBorder="1" applyAlignment="1">
      <alignment horizontal="left" vertical="center"/>
    </xf>
    <xf numFmtId="0" fontId="31" fillId="2" borderId="16" xfId="5" applyFont="1" applyFill="1" applyBorder="1" applyAlignment="1">
      <alignment horizontal="center"/>
    </xf>
    <xf numFmtId="43" fontId="32" fillId="2" borderId="16" xfId="19" applyNumberFormat="1" applyFont="1" applyFill="1" applyBorder="1" applyAlignment="1">
      <alignment horizontal="center" vertical="center"/>
    </xf>
    <xf numFmtId="0" fontId="32" fillId="2" borderId="16" xfId="18" applyFont="1" applyFill="1" applyBorder="1" applyAlignment="1">
      <alignment vertical="center"/>
    </xf>
    <xf numFmtId="0" fontId="36" fillId="2" borderId="17" xfId="18" applyFont="1" applyFill="1" applyBorder="1" applyAlignment="1">
      <alignment horizontal="left" vertical="center"/>
    </xf>
    <xf numFmtId="0" fontId="31" fillId="2" borderId="17" xfId="5" applyFont="1" applyFill="1" applyBorder="1" applyAlignment="1">
      <alignment horizontal="center"/>
    </xf>
    <xf numFmtId="43" fontId="32" fillId="2" borderId="17" xfId="19" applyNumberFormat="1" applyFont="1" applyFill="1" applyBorder="1" applyAlignment="1">
      <alignment horizontal="center" vertical="center"/>
    </xf>
    <xf numFmtId="0" fontId="32" fillId="2" borderId="17" xfId="18" applyFont="1" applyFill="1" applyBorder="1" applyAlignment="1">
      <alignment vertical="center"/>
    </xf>
    <xf numFmtId="0" fontId="7" fillId="0" borderId="18" xfId="21" applyFont="1" applyBorder="1" applyAlignment="1">
      <alignment horizontal="center" vertical="center"/>
    </xf>
    <xf numFmtId="0" fontId="7" fillId="0" borderId="19" xfId="21" applyFont="1" applyBorder="1" applyAlignment="1">
      <alignment vertical="center"/>
    </xf>
    <xf numFmtId="0" fontId="7" fillId="0" borderId="23" xfId="21" applyFont="1" applyBorder="1" applyAlignment="1">
      <alignment horizontal="center" vertical="center"/>
    </xf>
    <xf numFmtId="0" fontId="36" fillId="2" borderId="22" xfId="18" applyFont="1" applyFill="1" applyBorder="1" applyAlignment="1">
      <alignment horizontal="left" vertical="center"/>
    </xf>
    <xf numFmtId="0" fontId="7" fillId="0" borderId="24" xfId="21" applyFont="1" applyBorder="1" applyAlignment="1">
      <alignment vertical="center"/>
    </xf>
    <xf numFmtId="0" fontId="31" fillId="2" borderId="22" xfId="5" applyFont="1" applyFill="1" applyBorder="1" applyAlignment="1">
      <alignment horizontal="center"/>
    </xf>
    <xf numFmtId="43" fontId="32" fillId="2" borderId="22" xfId="19" applyNumberFormat="1" applyFont="1" applyFill="1" applyBorder="1" applyAlignment="1">
      <alignment horizontal="center" vertical="center"/>
    </xf>
    <xf numFmtId="0" fontId="7" fillId="0" borderId="24" xfId="21" applyFont="1" applyBorder="1" applyAlignment="1">
      <alignment horizontal="center" vertical="center"/>
    </xf>
    <xf numFmtId="0" fontId="32" fillId="2" borderId="22" xfId="18" applyFont="1" applyFill="1" applyBorder="1" applyAlignment="1">
      <alignment vertical="center"/>
    </xf>
    <xf numFmtId="0" fontId="7" fillId="0" borderId="41" xfId="21" applyFont="1" applyBorder="1" applyAlignment="1">
      <alignment horizontal="center" vertical="center"/>
    </xf>
    <xf numFmtId="0" fontId="36" fillId="2" borderId="16" xfId="18" applyFont="1" applyFill="1" applyBorder="1" applyAlignment="1">
      <alignment horizontal="center" vertical="center"/>
    </xf>
    <xf numFmtId="0" fontId="36" fillId="2" borderId="17" xfId="18" applyFont="1" applyFill="1" applyBorder="1" applyAlignment="1">
      <alignment horizontal="center" vertical="center"/>
    </xf>
    <xf numFmtId="0" fontId="36" fillId="2" borderId="22" xfId="18" applyFont="1" applyFill="1" applyBorder="1" applyAlignment="1">
      <alignment horizontal="center" vertical="center"/>
    </xf>
    <xf numFmtId="0" fontId="7" fillId="2" borderId="24" xfId="21" applyFont="1" applyFill="1" applyBorder="1" applyAlignment="1">
      <alignment horizontal="center" vertical="center"/>
    </xf>
    <xf numFmtId="0" fontId="36" fillId="2" borderId="36" xfId="18" applyFont="1" applyFill="1" applyBorder="1" applyAlignment="1">
      <alignment horizontal="left" vertical="center"/>
    </xf>
    <xf numFmtId="0" fontId="36" fillId="2" borderId="36" xfId="18" applyFont="1" applyFill="1" applyBorder="1" applyAlignment="1">
      <alignment horizontal="center" vertical="center"/>
    </xf>
    <xf numFmtId="0" fontId="36" fillId="2" borderId="19" xfId="18" applyFont="1" applyFill="1" applyBorder="1" applyAlignment="1">
      <alignment horizontal="left" vertical="center"/>
    </xf>
    <xf numFmtId="0" fontId="36" fillId="2" borderId="19" xfId="18" applyFont="1" applyFill="1" applyBorder="1" applyAlignment="1">
      <alignment horizontal="center" vertical="center"/>
    </xf>
    <xf numFmtId="0" fontId="9" fillId="0" borderId="16" xfId="21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1" fillId="2" borderId="17" xfId="5" applyFont="1" applyFill="1" applyBorder="1"/>
    <xf numFmtId="0" fontId="31" fillId="2" borderId="22" xfId="5" applyFont="1" applyFill="1" applyBorder="1"/>
    <xf numFmtId="0" fontId="31" fillId="2" borderId="16" xfId="5" applyFont="1" applyFill="1" applyBorder="1"/>
    <xf numFmtId="0" fontId="7" fillId="0" borderId="16" xfId="21" applyFont="1" applyBorder="1" applyAlignment="1">
      <alignment horizontal="left" vertical="center"/>
    </xf>
    <xf numFmtId="0" fontId="1" fillId="0" borderId="17" xfId="0" applyFont="1" applyBorder="1"/>
    <xf numFmtId="0" fontId="0" fillId="0" borderId="25" xfId="0" applyBorder="1"/>
    <xf numFmtId="0" fontId="36" fillId="2" borderId="42" xfId="0" applyFont="1" applyFill="1" applyBorder="1" applyAlignment="1">
      <alignment horizontal="center" vertical="center" wrapText="1"/>
    </xf>
    <xf numFmtId="0" fontId="31" fillId="2" borderId="14" xfId="5" applyFont="1" applyFill="1" applyBorder="1" applyAlignment="1">
      <alignment horizontal="center"/>
    </xf>
    <xf numFmtId="0" fontId="36" fillId="2" borderId="17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1" fillId="2" borderId="25" xfId="5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horizontal="left" vertical="center" wrapText="1"/>
    </xf>
    <xf numFmtId="0" fontId="36" fillId="2" borderId="34" xfId="0" applyFont="1" applyFill="1" applyBorder="1" applyAlignment="1">
      <alignment horizontal="left" vertical="center" wrapText="1"/>
    </xf>
    <xf numFmtId="0" fontId="36" fillId="2" borderId="33" xfId="0" applyFont="1" applyFill="1" applyBorder="1" applyAlignment="1">
      <alignment horizontal="left" vertical="center" wrapText="1"/>
    </xf>
    <xf numFmtId="0" fontId="36" fillId="2" borderId="21" xfId="0" applyFont="1" applyFill="1" applyBorder="1" applyAlignment="1">
      <alignment horizontal="left" vertical="center" wrapText="1"/>
    </xf>
    <xf numFmtId="0" fontId="36" fillId="2" borderId="25" xfId="0" applyFont="1" applyFill="1" applyBorder="1" applyAlignment="1">
      <alignment horizontal="left" vertical="center" wrapText="1"/>
    </xf>
    <xf numFmtId="0" fontId="36" fillId="2" borderId="17" xfId="0" applyFont="1" applyFill="1" applyBorder="1" applyAlignment="1">
      <alignment horizontal="left" vertical="center" wrapText="1"/>
    </xf>
    <xf numFmtId="0" fontId="9" fillId="0" borderId="17" xfId="0" quotePrefix="1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169" fontId="43" fillId="0" borderId="36" xfId="19" applyNumberFormat="1" applyFont="1" applyFill="1" applyBorder="1" applyAlignment="1">
      <alignment horizontal="right" vertical="center" wrapText="1"/>
    </xf>
    <xf numFmtId="169" fontId="9" fillId="0" borderId="17" xfId="19" applyNumberFormat="1" applyFont="1" applyFill="1" applyBorder="1" applyAlignment="1">
      <alignment horizontal="center" vertical="center"/>
    </xf>
    <xf numFmtId="167" fontId="43" fillId="0" borderId="36" xfId="1" applyNumberFormat="1" applyFont="1" applyFill="1" applyBorder="1" applyAlignment="1">
      <alignment horizontal="center" vertical="center" wrapText="1"/>
    </xf>
    <xf numFmtId="9" fontId="9" fillId="0" borderId="17" xfId="20" applyFont="1" applyFill="1" applyBorder="1" applyAlignment="1">
      <alignment horizontal="center" vertical="center"/>
    </xf>
    <xf numFmtId="170" fontId="9" fillId="0" borderId="17" xfId="19" applyNumberFormat="1" applyFont="1" applyFill="1" applyBorder="1" applyAlignment="1">
      <alignment horizontal="right" vertical="center"/>
    </xf>
    <xf numFmtId="170" fontId="9" fillId="0" borderId="18" xfId="19" applyNumberFormat="1" applyFont="1" applyFill="1" applyBorder="1" applyAlignment="1">
      <alignment horizontal="right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1" fontId="9" fillId="0" borderId="17" xfId="3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left" vertical="center" wrapText="1"/>
    </xf>
    <xf numFmtId="0" fontId="43" fillId="0" borderId="39" xfId="0" applyFont="1" applyFill="1" applyBorder="1" applyAlignment="1">
      <alignment horizontal="left" vertical="center" wrapText="1"/>
    </xf>
    <xf numFmtId="170" fontId="9" fillId="0" borderId="17" xfId="19" applyNumberFormat="1" applyFont="1" applyFill="1" applyBorder="1" applyAlignment="1">
      <alignment horizontal="center" vertical="center"/>
    </xf>
    <xf numFmtId="170" fontId="9" fillId="0" borderId="18" xfId="19" applyNumberFormat="1" applyFont="1" applyFill="1" applyBorder="1" applyAlignment="1">
      <alignment horizontal="center" vertical="center"/>
    </xf>
    <xf numFmtId="170" fontId="9" fillId="0" borderId="19" xfId="19" applyNumberFormat="1" applyFont="1" applyFill="1" applyBorder="1" applyAlignment="1">
      <alignment horizontal="center" vertical="center"/>
    </xf>
    <xf numFmtId="167" fontId="43" fillId="0" borderId="36" xfId="1" applyNumberFormat="1" applyFont="1" applyFill="1" applyBorder="1" applyAlignment="1">
      <alignment horizontal="left" vertical="top" wrapText="1"/>
    </xf>
    <xf numFmtId="170" fontId="9" fillId="0" borderId="19" xfId="19" applyNumberFormat="1" applyFont="1" applyFill="1" applyBorder="1" applyAlignment="1">
      <alignment horizontal="right" vertical="center"/>
    </xf>
    <xf numFmtId="0" fontId="43" fillId="0" borderId="19" xfId="0" applyFont="1" applyFill="1" applyBorder="1" applyAlignment="1">
      <alignment horizontal="left" vertical="center" wrapText="1"/>
    </xf>
    <xf numFmtId="169" fontId="43" fillId="0" borderId="19" xfId="19" applyNumberFormat="1" applyFont="1" applyFill="1" applyBorder="1" applyAlignment="1">
      <alignment horizontal="right" vertical="center" wrapText="1"/>
    </xf>
    <xf numFmtId="167" fontId="43" fillId="0" borderId="17" xfId="1" applyNumberFormat="1" applyFont="1" applyFill="1" applyBorder="1" applyAlignment="1">
      <alignment horizontal="center" vertical="center" wrapText="1"/>
    </xf>
    <xf numFmtId="169" fontId="43" fillId="0" borderId="17" xfId="19" applyNumberFormat="1" applyFont="1" applyFill="1" applyBorder="1" applyAlignment="1">
      <alignment horizontal="right" vertical="center" wrapText="1"/>
    </xf>
    <xf numFmtId="169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166" fontId="29" fillId="0" borderId="0" xfId="0" applyNumberFormat="1" applyFont="1" applyFill="1" applyAlignment="1">
      <alignment vertical="center"/>
    </xf>
    <xf numFmtId="167" fontId="43" fillId="0" borderId="36" xfId="1" applyNumberFormat="1" applyFont="1" applyFill="1" applyBorder="1" applyAlignment="1">
      <alignment horizontal="left" wrapText="1"/>
    </xf>
    <xf numFmtId="0" fontId="43" fillId="0" borderId="37" xfId="0" applyFont="1" applyFill="1" applyBorder="1" applyAlignment="1">
      <alignment horizontal="left" vertical="center" wrapText="1"/>
    </xf>
    <xf numFmtId="43" fontId="11" fillId="0" borderId="17" xfId="0" applyNumberFormat="1" applyFont="1" applyFill="1" applyBorder="1" applyAlignment="1">
      <alignment horizontal="center" vertical="center"/>
    </xf>
    <xf numFmtId="170" fontId="9" fillId="0" borderId="19" xfId="19" applyNumberFormat="1" applyFont="1" applyFill="1" applyBorder="1" applyAlignment="1">
      <alignment vertical="center"/>
    </xf>
    <xf numFmtId="169" fontId="9" fillId="0" borderId="17" xfId="19" applyNumberFormat="1" applyFont="1" applyFill="1" applyBorder="1" applyAlignment="1" applyProtection="1">
      <alignment horizontal="center" vertical="center"/>
      <protection locked="0"/>
    </xf>
    <xf numFmtId="169" fontId="9" fillId="0" borderId="17" xfId="19" applyNumberFormat="1" applyFont="1" applyFill="1" applyBorder="1" applyAlignment="1">
      <alignment horizontal="right" vertical="center"/>
    </xf>
    <xf numFmtId="43" fontId="9" fillId="0" borderId="17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left" vertical="center"/>
    </xf>
    <xf numFmtId="165" fontId="9" fillId="0" borderId="17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7" fontId="9" fillId="0" borderId="17" xfId="3" applyNumberFormat="1" applyFont="1" applyFill="1" applyBorder="1" applyAlignment="1">
      <alignment horizontal="center" vertical="center"/>
    </xf>
    <xf numFmtId="0" fontId="9" fillId="0" borderId="17" xfId="3" applyNumberFormat="1" applyFont="1" applyFill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NumberFormat="1" applyFont="1" applyFill="1" applyBorder="1" applyAlignment="1">
      <alignment horizontal="center" vertical="center"/>
    </xf>
    <xf numFmtId="169" fontId="9" fillId="0" borderId="14" xfId="19" applyNumberFormat="1" applyFont="1" applyFill="1" applyBorder="1" applyAlignment="1">
      <alignment horizontal="center" vertical="center"/>
    </xf>
    <xf numFmtId="169" fontId="9" fillId="0" borderId="8" xfId="19" applyNumberFormat="1" applyFont="1" applyFill="1" applyBorder="1" applyAlignment="1">
      <alignment horizontal="center" vertical="center"/>
    </xf>
    <xf numFmtId="170" fontId="9" fillId="0" borderId="14" xfId="19" applyNumberFormat="1" applyFont="1" applyFill="1" applyBorder="1" applyAlignment="1">
      <alignment horizontal="center" vertical="center"/>
    </xf>
    <xf numFmtId="170" fontId="9" fillId="0" borderId="12" xfId="19" applyNumberFormat="1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right"/>
    </xf>
    <xf numFmtId="0" fontId="9" fillId="0" borderId="5" xfId="0" applyNumberFormat="1" applyFont="1" applyFill="1" applyBorder="1" applyAlignment="1">
      <alignment horizontal="center" vertical="center"/>
    </xf>
    <xf numFmtId="167" fontId="16" fillId="0" borderId="15" xfId="0" applyNumberFormat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30" fillId="0" borderId="15" xfId="0" applyNumberFormat="1" applyFont="1" applyFill="1" applyBorder="1" applyAlignment="1">
      <alignment horizontal="center" vertical="center"/>
    </xf>
    <xf numFmtId="43" fontId="9" fillId="0" borderId="15" xfId="0" applyNumberFormat="1" applyFont="1" applyFill="1" applyBorder="1" applyAlignment="1">
      <alignment horizontal="center" vertical="center"/>
    </xf>
    <xf numFmtId="43" fontId="9" fillId="0" borderId="15" xfId="0" applyNumberFormat="1" applyFont="1" applyFill="1" applyBorder="1" applyAlignment="1">
      <alignment vertical="center"/>
    </xf>
    <xf numFmtId="43" fontId="11" fillId="0" borderId="15" xfId="0" applyNumberFormat="1" applyFont="1" applyFill="1" applyBorder="1" applyAlignment="1">
      <alignment vertical="center"/>
    </xf>
    <xf numFmtId="0" fontId="9" fillId="0" borderId="11" xfId="0" quotePrefix="1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right"/>
    </xf>
    <xf numFmtId="0" fontId="9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64" fontId="9" fillId="0" borderId="12" xfId="3" applyNumberFormat="1" applyFont="1" applyFill="1" applyBorder="1" applyAlignment="1">
      <alignment horizontal="center" vertical="center"/>
    </xf>
    <xf numFmtId="168" fontId="9" fillId="0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43" fontId="9" fillId="0" borderId="12" xfId="0" applyNumberFormat="1" applyFont="1" applyFill="1" applyBorder="1" applyAlignment="1">
      <alignment horizontal="center" vertical="center"/>
    </xf>
    <xf numFmtId="43" fontId="9" fillId="0" borderId="12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164" fontId="15" fillId="0" borderId="0" xfId="5" applyNumberFormat="1" applyFont="1" applyFill="1" applyBorder="1" applyAlignment="1">
      <alignment horizontal="right" vertical="center"/>
    </xf>
    <xf numFmtId="0" fontId="13" fillId="0" borderId="0" xfId="5" applyNumberFormat="1" applyFont="1" applyFill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168" fontId="13" fillId="0" borderId="0" xfId="5" applyNumberFormat="1" applyFont="1" applyFill="1" applyBorder="1" applyAlignment="1">
      <alignment horizontal="center" vertical="center"/>
    </xf>
    <xf numFmtId="164" fontId="13" fillId="0" borderId="0" xfId="5" applyNumberFormat="1" applyFont="1" applyFill="1" applyBorder="1" applyAlignment="1">
      <alignment horizontal="center" vertical="center"/>
    </xf>
    <xf numFmtId="165" fontId="13" fillId="0" borderId="0" xfId="5" applyNumberFormat="1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43" fontId="13" fillId="0" borderId="0" xfId="5" applyNumberFormat="1" applyFont="1" applyFill="1" applyBorder="1" applyAlignment="1">
      <alignment horizontal="center" vertical="center"/>
    </xf>
    <xf numFmtId="43" fontId="13" fillId="0" borderId="0" xfId="5" applyNumberFormat="1" applyFont="1" applyFill="1" applyBorder="1" applyAlignment="1">
      <alignment vertical="center"/>
    </xf>
    <xf numFmtId="43" fontId="11" fillId="0" borderId="0" xfId="0" applyNumberFormat="1" applyFont="1" applyFill="1" applyAlignment="1">
      <alignment vertical="center"/>
    </xf>
    <xf numFmtId="4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3" fontId="11" fillId="0" borderId="0" xfId="0" applyNumberFormat="1" applyFont="1" applyFill="1" applyAlignment="1">
      <alignment horizontal="center" vertical="center"/>
    </xf>
    <xf numFmtId="9" fontId="9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17" fontId="9" fillId="0" borderId="0" xfId="0" quotePrefix="1" applyNumberFormat="1" applyFont="1" applyFill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vertical="center"/>
    </xf>
    <xf numFmtId="0" fontId="5" fillId="0" borderId="14" xfId="0" quotePrefix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8" fillId="0" borderId="9" xfId="0" applyFont="1" applyFill="1" applyBorder="1" applyAlignment="1">
      <alignment horizontal="center"/>
    </xf>
    <xf numFmtId="10" fontId="9" fillId="0" borderId="15" xfId="20" applyNumberFormat="1" applyFont="1" applyFill="1" applyBorder="1" applyAlignment="1">
      <alignment horizontal="center" vertical="center"/>
    </xf>
    <xf numFmtId="10" fontId="9" fillId="0" borderId="15" xfId="2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left"/>
    </xf>
    <xf numFmtId="0" fontId="44" fillId="0" borderId="1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left" vertical="center" wrapText="1"/>
    </xf>
    <xf numFmtId="0" fontId="43" fillId="0" borderId="39" xfId="0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left"/>
    </xf>
    <xf numFmtId="0" fontId="44" fillId="0" borderId="6" xfId="0" applyFont="1" applyFill="1" applyBorder="1" applyAlignment="1">
      <alignment horizontal="left"/>
    </xf>
    <xf numFmtId="0" fontId="6" fillId="2" borderId="0" xfId="18" applyFont="1" applyFill="1" applyBorder="1" applyAlignment="1">
      <alignment horizontal="left" vertical="center"/>
    </xf>
    <xf numFmtId="0" fontId="6" fillId="2" borderId="9" xfId="18" applyFont="1" applyFill="1" applyBorder="1" applyAlignment="1">
      <alignment horizontal="center" vertical="center"/>
    </xf>
    <xf numFmtId="0" fontId="6" fillId="2" borderId="0" xfId="18" applyFont="1" applyFill="1" applyBorder="1" applyAlignment="1">
      <alignment horizontal="center" vertical="center"/>
    </xf>
    <xf numFmtId="0" fontId="6" fillId="2" borderId="10" xfId="18" applyFont="1" applyFill="1" applyBorder="1" applyAlignment="1">
      <alignment horizontal="center" vertical="center"/>
    </xf>
    <xf numFmtId="0" fontId="16" fillId="2" borderId="9" xfId="18" applyFont="1" applyFill="1" applyBorder="1" applyAlignment="1">
      <alignment horizontal="center" vertical="center"/>
    </xf>
    <xf numFmtId="0" fontId="16" fillId="2" borderId="10" xfId="18" applyFont="1" applyFill="1" applyBorder="1" applyAlignment="1">
      <alignment horizontal="center" vertical="center"/>
    </xf>
    <xf numFmtId="0" fontId="31" fillId="0" borderId="0" xfId="5" applyFont="1" applyAlignment="1">
      <alignment horizontal="center"/>
    </xf>
    <xf numFmtId="0" fontId="31" fillId="2" borderId="1" xfId="5" applyFont="1" applyFill="1" applyBorder="1" applyAlignment="1">
      <alignment horizontal="center" vertical="center"/>
    </xf>
    <xf numFmtId="0" fontId="31" fillId="2" borderId="2" xfId="5" applyFont="1" applyFill="1" applyBorder="1" applyAlignment="1">
      <alignment horizontal="center" vertical="center"/>
    </xf>
    <xf numFmtId="0" fontId="37" fillId="2" borderId="1" xfId="5" applyFont="1" applyFill="1" applyBorder="1" applyAlignment="1">
      <alignment horizontal="center"/>
    </xf>
    <xf numFmtId="0" fontId="37" fillId="2" borderId="2" xfId="5" applyFont="1" applyFill="1" applyBorder="1" applyAlignment="1">
      <alignment horizontal="center"/>
    </xf>
    <xf numFmtId="0" fontId="34" fillId="0" borderId="0" xfId="5" applyFont="1" applyAlignment="1">
      <alignment horizontal="center"/>
    </xf>
    <xf numFmtId="0" fontId="16" fillId="2" borderId="4" xfId="18" applyFont="1" applyFill="1" applyBorder="1" applyAlignment="1">
      <alignment horizontal="center" vertical="center"/>
    </xf>
    <xf numFmtId="0" fontId="16" fillId="2" borderId="6" xfId="18" applyFont="1" applyFill="1" applyBorder="1" applyAlignment="1">
      <alignment horizontal="center" vertical="center"/>
    </xf>
    <xf numFmtId="0" fontId="16" fillId="2" borderId="1" xfId="18" applyFont="1" applyFill="1" applyBorder="1" applyAlignment="1">
      <alignment horizontal="center" vertical="center"/>
    </xf>
    <xf numFmtId="0" fontId="16" fillId="2" borderId="7" xfId="18" applyFont="1" applyFill="1" applyBorder="1" applyAlignment="1">
      <alignment horizontal="center" vertical="center"/>
    </xf>
    <xf numFmtId="0" fontId="16" fillId="2" borderId="2" xfId="18" applyFont="1" applyFill="1" applyBorder="1" applyAlignment="1">
      <alignment horizontal="center" vertical="center"/>
    </xf>
    <xf numFmtId="0" fontId="7" fillId="0" borderId="1" xfId="21" applyFont="1" applyBorder="1" applyAlignment="1">
      <alignment horizontal="center" vertical="center"/>
    </xf>
    <xf numFmtId="0" fontId="7" fillId="0" borderId="7" xfId="21" applyFont="1" applyBorder="1" applyAlignment="1">
      <alignment horizontal="center" vertical="center"/>
    </xf>
    <xf numFmtId="0" fontId="7" fillId="0" borderId="2" xfId="21" applyFont="1" applyBorder="1" applyAlignment="1">
      <alignment horizontal="center" vertical="center"/>
    </xf>
    <xf numFmtId="0" fontId="25" fillId="0" borderId="0" xfId="21" applyFont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/>
    </xf>
    <xf numFmtId="0" fontId="6" fillId="2" borderId="2" xfId="22" applyFont="1" applyFill="1" applyBorder="1" applyAlignment="1">
      <alignment horizontal="center" vertical="center"/>
    </xf>
    <xf numFmtId="0" fontId="7" fillId="0" borderId="3" xfId="21" applyFont="1" applyBorder="1" applyAlignment="1">
      <alignment horizontal="center" vertical="center"/>
    </xf>
    <xf numFmtId="0" fontId="7" fillId="0" borderId="8" xfId="21" applyFont="1" applyBorder="1" applyAlignment="1">
      <alignment horizontal="center" vertical="center"/>
    </xf>
    <xf numFmtId="0" fontId="7" fillId="0" borderId="14" xfId="21" applyFont="1" applyBorder="1" applyAlignment="1">
      <alignment horizontal="center" vertical="center"/>
    </xf>
    <xf numFmtId="0" fontId="7" fillId="0" borderId="9" xfId="21" applyFont="1" applyBorder="1" applyAlignment="1">
      <alignment horizontal="center" vertical="center"/>
    </xf>
    <xf numFmtId="0" fontId="7" fillId="0" borderId="10" xfId="21" applyFont="1" applyBorder="1" applyAlignment="1">
      <alignment horizontal="center" vertical="center"/>
    </xf>
    <xf numFmtId="0" fontId="7" fillId="0" borderId="1" xfId="21" applyFont="1" applyFill="1" applyBorder="1" applyAlignment="1">
      <alignment horizontal="center" vertical="center"/>
    </xf>
    <xf numFmtId="0" fontId="7" fillId="0" borderId="2" xfId="21" applyFont="1" applyFill="1" applyBorder="1" applyAlignment="1">
      <alignment horizontal="center" vertical="center"/>
    </xf>
    <xf numFmtId="0" fontId="7" fillId="0" borderId="7" xfId="21" applyFont="1" applyFill="1" applyBorder="1" applyAlignment="1">
      <alignment horizontal="center" vertical="center"/>
    </xf>
  </cellXfs>
  <cellStyles count="23">
    <cellStyle name="Comma" xfId="19" builtinId="3"/>
    <cellStyle name="Comma [0]" xfId="1" builtinId="6"/>
    <cellStyle name="Comma [0] 2" xfId="6"/>
    <cellStyle name="Comma [0] 3" xfId="7"/>
    <cellStyle name="Comma [0] 4" xfId="3"/>
    <cellStyle name="Comma 2" xfId="8"/>
    <cellStyle name="Comma 3" xfId="4"/>
    <cellStyle name="Comma 3 2" xfId="9"/>
    <cellStyle name="Comma 4" xfId="10"/>
    <cellStyle name="Hyperlink 2" xfId="11"/>
    <cellStyle name="Normal" xfId="0" builtinId="0"/>
    <cellStyle name="Normal 2" xfId="5"/>
    <cellStyle name="Normal 3" xfId="12"/>
    <cellStyle name="Normal 3 2" xfId="13"/>
    <cellStyle name="Normal 3 3" xfId="22"/>
    <cellStyle name="Normal 4" xfId="14"/>
    <cellStyle name="Normal 5" xfId="17"/>
    <cellStyle name="Normal_FORM JL 01-09 ADA DATANYA" xfId="2"/>
    <cellStyle name="Normal_jembatan 07 2 2" xfId="18"/>
    <cellStyle name="Normal_jembatan 07 2 3" xfId="21"/>
    <cellStyle name="Percent" xfId="20" builtinId="5"/>
    <cellStyle name="S6" xfId="15"/>
    <cellStyle name="S7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WULAN/TRIWULAN%202011/DAK%2011%20TRI%20W%20I%20Maret.%20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JALAN%20usulan%20DAK%202016%20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mpiran"/>
      <sheetName val="FORM I"/>
      <sheetName val="1.kab kota"/>
      <sheetName val="4.DD-2JEMB"/>
      <sheetName val="Kosongan"/>
      <sheetName val="Juni 2011"/>
      <sheetName val="3.DD-1"/>
      <sheetName val="5.RK."/>
      <sheetName val="6.FORM.  P-2"/>
      <sheetName val="2.DU-2"/>
      <sheetName val="1.DU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F12">
            <v>2.25</v>
          </cell>
          <cell r="Q12" t="str">
            <v>K</v>
          </cell>
        </row>
        <row r="13">
          <cell r="Q13" t="str">
            <v>K</v>
          </cell>
        </row>
        <row r="14">
          <cell r="Q14" t="str">
            <v>K</v>
          </cell>
        </row>
        <row r="15">
          <cell r="Q15" t="str">
            <v>K</v>
          </cell>
        </row>
        <row r="16">
          <cell r="Q16" t="str">
            <v>K</v>
          </cell>
        </row>
        <row r="17">
          <cell r="Q17" t="str">
            <v>K</v>
          </cell>
        </row>
        <row r="18">
          <cell r="Q18" t="str">
            <v>K</v>
          </cell>
        </row>
        <row r="19">
          <cell r="Q19" t="str">
            <v>K</v>
          </cell>
        </row>
        <row r="20">
          <cell r="Q20" t="str">
            <v>K</v>
          </cell>
        </row>
        <row r="21">
          <cell r="Q21" t="str">
            <v>K</v>
          </cell>
        </row>
        <row r="22">
          <cell r="Q22" t="str">
            <v>K</v>
          </cell>
        </row>
        <row r="23">
          <cell r="Q23" t="str">
            <v>K</v>
          </cell>
        </row>
        <row r="24">
          <cell r="Q24" t="str">
            <v>K</v>
          </cell>
        </row>
        <row r="29">
          <cell r="Q29" t="str">
            <v>K</v>
          </cell>
        </row>
        <row r="30">
          <cell r="Q30" t="str">
            <v>K</v>
          </cell>
        </row>
        <row r="31">
          <cell r="Q31" t="str">
            <v>K</v>
          </cell>
        </row>
        <row r="32">
          <cell r="Q32" t="str">
            <v>K</v>
          </cell>
        </row>
        <row r="33">
          <cell r="Q33" t="str">
            <v>K</v>
          </cell>
        </row>
        <row r="34">
          <cell r="Q34" t="str">
            <v>K</v>
          </cell>
        </row>
        <row r="39">
          <cell r="Q39" t="str">
            <v>K</v>
          </cell>
        </row>
        <row r="40">
          <cell r="Q40" t="str">
            <v>K</v>
          </cell>
        </row>
        <row r="41">
          <cell r="Q41" t="str">
            <v>K</v>
          </cell>
        </row>
        <row r="46">
          <cell r="Q46" t="str">
            <v>K</v>
          </cell>
        </row>
        <row r="47">
          <cell r="Q47" t="str">
            <v>K</v>
          </cell>
        </row>
        <row r="48">
          <cell r="Q48" t="str">
            <v>K</v>
          </cell>
        </row>
        <row r="49">
          <cell r="Q49" t="str">
            <v>K</v>
          </cell>
        </row>
        <row r="50">
          <cell r="Q50" t="str">
            <v>K</v>
          </cell>
        </row>
        <row r="51">
          <cell r="Q51" t="str">
            <v>K</v>
          </cell>
        </row>
        <row r="52">
          <cell r="Q52" t="str">
            <v>K</v>
          </cell>
        </row>
        <row r="53">
          <cell r="Q53" t="str">
            <v>K</v>
          </cell>
        </row>
        <row r="54">
          <cell r="Q54" t="str">
            <v>K</v>
          </cell>
        </row>
        <row r="59">
          <cell r="Q59" t="str">
            <v>K</v>
          </cell>
        </row>
        <row r="60">
          <cell r="Q60" t="str">
            <v>K</v>
          </cell>
        </row>
        <row r="61">
          <cell r="Q61" t="str">
            <v>K</v>
          </cell>
        </row>
        <row r="62">
          <cell r="Q62" t="str">
            <v>K</v>
          </cell>
        </row>
        <row r="63">
          <cell r="Q63" t="str">
            <v>K</v>
          </cell>
        </row>
        <row r="64">
          <cell r="Q64" t="str">
            <v>K</v>
          </cell>
        </row>
        <row r="65">
          <cell r="Q65" t="str">
            <v>K</v>
          </cell>
        </row>
        <row r="70">
          <cell r="Q70" t="str">
            <v>K</v>
          </cell>
        </row>
        <row r="71">
          <cell r="Q71" t="str">
            <v>K</v>
          </cell>
        </row>
        <row r="72">
          <cell r="Q72" t="str">
            <v>K</v>
          </cell>
        </row>
        <row r="73">
          <cell r="Q73" t="str">
            <v>K</v>
          </cell>
        </row>
        <row r="78">
          <cell r="Q78" t="str">
            <v>K</v>
          </cell>
        </row>
        <row r="79">
          <cell r="Q79" t="str">
            <v>K</v>
          </cell>
        </row>
        <row r="80">
          <cell r="Q80" t="str">
            <v>K</v>
          </cell>
        </row>
        <row r="81">
          <cell r="Q81" t="str">
            <v>K</v>
          </cell>
        </row>
        <row r="82">
          <cell r="Q82" t="str">
            <v>K</v>
          </cell>
        </row>
        <row r="87">
          <cell r="Q87" t="str">
            <v>K</v>
          </cell>
        </row>
        <row r="88">
          <cell r="Q88" t="str">
            <v>K</v>
          </cell>
        </row>
        <row r="89">
          <cell r="Q89" t="str">
            <v>K</v>
          </cell>
        </row>
        <row r="90">
          <cell r="Q90" t="str">
            <v>K</v>
          </cell>
        </row>
        <row r="91">
          <cell r="Q91" t="str">
            <v>K</v>
          </cell>
        </row>
        <row r="92">
          <cell r="Q92" t="str">
            <v>K</v>
          </cell>
        </row>
        <row r="93">
          <cell r="Q93" t="str">
            <v>K</v>
          </cell>
        </row>
        <row r="94">
          <cell r="Q94" t="str">
            <v>K</v>
          </cell>
        </row>
        <row r="95">
          <cell r="Q95" t="str">
            <v>K</v>
          </cell>
        </row>
        <row r="96">
          <cell r="Q96" t="str">
            <v>K</v>
          </cell>
        </row>
        <row r="97">
          <cell r="Q97" t="str">
            <v>K</v>
          </cell>
        </row>
        <row r="102">
          <cell r="Q102" t="str">
            <v>K</v>
          </cell>
        </row>
        <row r="103">
          <cell r="Q103" t="str">
            <v>K</v>
          </cell>
        </row>
        <row r="104">
          <cell r="Q104" t="str">
            <v>K</v>
          </cell>
        </row>
        <row r="105">
          <cell r="Q105" t="str">
            <v>K</v>
          </cell>
        </row>
        <row r="106">
          <cell r="Q106" t="str">
            <v>K</v>
          </cell>
        </row>
        <row r="107">
          <cell r="Q107" t="str">
            <v>K</v>
          </cell>
        </row>
        <row r="109">
          <cell r="Q109" t="str">
            <v>K</v>
          </cell>
        </row>
        <row r="114">
          <cell r="Q114" t="str">
            <v>K</v>
          </cell>
        </row>
        <row r="115">
          <cell r="Q115" t="str">
            <v>K</v>
          </cell>
        </row>
        <row r="116">
          <cell r="Q116" t="str">
            <v>K</v>
          </cell>
        </row>
        <row r="117">
          <cell r="Q117" t="str">
            <v>K</v>
          </cell>
        </row>
        <row r="122">
          <cell r="Q122" t="str">
            <v>K</v>
          </cell>
        </row>
        <row r="123">
          <cell r="Q123" t="str">
            <v>K</v>
          </cell>
        </row>
        <row r="124">
          <cell r="Q124" t="str">
            <v>K</v>
          </cell>
        </row>
        <row r="125">
          <cell r="Q125" t="str">
            <v>K</v>
          </cell>
        </row>
        <row r="126">
          <cell r="Q126" t="str">
            <v>K</v>
          </cell>
        </row>
        <row r="127">
          <cell r="Q127" t="str">
            <v>K</v>
          </cell>
        </row>
        <row r="128">
          <cell r="Q128" t="str">
            <v>K</v>
          </cell>
        </row>
        <row r="129">
          <cell r="Q129" t="str">
            <v>K</v>
          </cell>
        </row>
        <row r="130">
          <cell r="Q130" t="str">
            <v>K</v>
          </cell>
        </row>
        <row r="131">
          <cell r="Q131" t="str">
            <v>K</v>
          </cell>
        </row>
        <row r="132">
          <cell r="Q132" t="str">
            <v>K</v>
          </cell>
        </row>
        <row r="133">
          <cell r="Q133" t="str">
            <v>K</v>
          </cell>
        </row>
        <row r="138">
          <cell r="Q138" t="str">
            <v>K</v>
          </cell>
        </row>
        <row r="139">
          <cell r="Q139" t="str">
            <v>K</v>
          </cell>
        </row>
        <row r="140">
          <cell r="Q140" t="str">
            <v>K</v>
          </cell>
        </row>
        <row r="141">
          <cell r="Q141" t="str">
            <v>K</v>
          </cell>
        </row>
        <row r="142">
          <cell r="Q142" t="str">
            <v>K</v>
          </cell>
        </row>
        <row r="143">
          <cell r="Q143" t="str">
            <v>K</v>
          </cell>
        </row>
        <row r="144">
          <cell r="Q144" t="str">
            <v>K</v>
          </cell>
        </row>
        <row r="145">
          <cell r="Q145" t="str">
            <v>K</v>
          </cell>
        </row>
        <row r="150">
          <cell r="Q150" t="str">
            <v>K</v>
          </cell>
        </row>
        <row r="151">
          <cell r="Q151" t="str">
            <v>K</v>
          </cell>
        </row>
        <row r="152">
          <cell r="Q152" t="str">
            <v>K</v>
          </cell>
        </row>
        <row r="153">
          <cell r="Q153" t="str">
            <v>K</v>
          </cell>
        </row>
        <row r="158">
          <cell r="Q158" t="str">
            <v>K</v>
          </cell>
        </row>
        <row r="159">
          <cell r="Q159" t="str">
            <v>K</v>
          </cell>
        </row>
        <row r="160">
          <cell r="Q160" t="str">
            <v>K</v>
          </cell>
        </row>
        <row r="161">
          <cell r="Q161" t="str">
            <v>K</v>
          </cell>
        </row>
        <row r="166">
          <cell r="Q166" t="str">
            <v>K</v>
          </cell>
        </row>
        <row r="167">
          <cell r="Q167" t="str">
            <v>K</v>
          </cell>
        </row>
        <row r="168">
          <cell r="Q168" t="str">
            <v>K</v>
          </cell>
        </row>
        <row r="169">
          <cell r="Q169" t="str">
            <v>K</v>
          </cell>
        </row>
        <row r="170">
          <cell r="Q170" t="str">
            <v>K</v>
          </cell>
        </row>
        <row r="171">
          <cell r="Q171" t="str">
            <v>K</v>
          </cell>
        </row>
        <row r="172">
          <cell r="Q172" t="str">
            <v>K</v>
          </cell>
        </row>
        <row r="173">
          <cell r="Q173" t="str">
            <v>K</v>
          </cell>
        </row>
        <row r="174">
          <cell r="Q174" t="str">
            <v>K</v>
          </cell>
        </row>
        <row r="175">
          <cell r="Q175" t="str">
            <v>K</v>
          </cell>
        </row>
        <row r="176">
          <cell r="Q176" t="str">
            <v>K</v>
          </cell>
        </row>
        <row r="181">
          <cell r="Q181" t="str">
            <v>K</v>
          </cell>
        </row>
        <row r="182">
          <cell r="Q182" t="str">
            <v>K</v>
          </cell>
        </row>
        <row r="183">
          <cell r="Q183" t="str">
            <v>K</v>
          </cell>
        </row>
        <row r="184">
          <cell r="Q184" t="str">
            <v>K</v>
          </cell>
        </row>
        <row r="185">
          <cell r="Q185" t="str">
            <v>K</v>
          </cell>
        </row>
        <row r="186">
          <cell r="Q186" t="str">
            <v>K</v>
          </cell>
        </row>
        <row r="187">
          <cell r="Q187" t="str">
            <v>K</v>
          </cell>
        </row>
        <row r="188">
          <cell r="Q188" t="str">
            <v>K</v>
          </cell>
        </row>
        <row r="193">
          <cell r="Q193" t="str">
            <v>K</v>
          </cell>
        </row>
        <row r="194">
          <cell r="Q194" t="str">
            <v>K</v>
          </cell>
        </row>
        <row r="195">
          <cell r="Q195" t="str">
            <v>K</v>
          </cell>
        </row>
        <row r="196">
          <cell r="Q196" t="str">
            <v>K</v>
          </cell>
        </row>
        <row r="197">
          <cell r="Q197" t="str">
            <v>K</v>
          </cell>
        </row>
        <row r="198">
          <cell r="Q198" t="str">
            <v>K</v>
          </cell>
        </row>
        <row r="199">
          <cell r="Q199" t="str">
            <v>K</v>
          </cell>
        </row>
        <row r="200">
          <cell r="Q200" t="str">
            <v>K</v>
          </cell>
        </row>
        <row r="201">
          <cell r="Q201" t="str">
            <v>K</v>
          </cell>
        </row>
        <row r="202">
          <cell r="Q202" t="str">
            <v>K</v>
          </cell>
        </row>
        <row r="203">
          <cell r="Q203" t="str">
            <v>K</v>
          </cell>
        </row>
        <row r="204">
          <cell r="Q204" t="str">
            <v>K</v>
          </cell>
        </row>
        <row r="205">
          <cell r="Q205" t="str">
            <v>K</v>
          </cell>
        </row>
        <row r="206">
          <cell r="Q206" t="str">
            <v>K</v>
          </cell>
        </row>
        <row r="207">
          <cell r="Q207" t="str">
            <v>K</v>
          </cell>
        </row>
        <row r="208">
          <cell r="Q208" t="str">
            <v>K</v>
          </cell>
        </row>
        <row r="209">
          <cell r="Q209" t="str">
            <v>K</v>
          </cell>
        </row>
        <row r="214">
          <cell r="Q214" t="str">
            <v>K</v>
          </cell>
        </row>
        <row r="215">
          <cell r="Q215" t="str">
            <v>K</v>
          </cell>
        </row>
        <row r="216">
          <cell r="Q216" t="str">
            <v>K</v>
          </cell>
        </row>
        <row r="221">
          <cell r="Q221" t="str">
            <v>K</v>
          </cell>
        </row>
        <row r="222">
          <cell r="Q222" t="str">
            <v>K</v>
          </cell>
        </row>
        <row r="223">
          <cell r="Q223" t="str">
            <v>K</v>
          </cell>
        </row>
        <row r="224">
          <cell r="Q224" t="str">
            <v>K</v>
          </cell>
        </row>
        <row r="225">
          <cell r="Q225" t="str">
            <v>K</v>
          </cell>
        </row>
        <row r="228">
          <cell r="J228">
            <v>302.77899999999994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mpiran"/>
      <sheetName val="FORM I"/>
      <sheetName val="1.kab kota"/>
      <sheetName val="4.DD-2JEMB"/>
      <sheetName val="Kosongan"/>
      <sheetName val="1.kab kota (1)"/>
      <sheetName val="2.DU-1 (1)"/>
      <sheetName val="3.DU-2 (1)"/>
      <sheetName val="kecamatan"/>
      <sheetName val="4.DD-1 (1)"/>
      <sheetName val="3.DD-1"/>
      <sheetName val="5.RK."/>
      <sheetName val="6.FORM.  P-2"/>
      <sheetName val="2.DU-2"/>
      <sheetName val="1.DU-1"/>
      <sheetName val="REKAP DD-1"/>
      <sheetName val="5.DD-2JEMB (2)"/>
      <sheetName val="prov"/>
      <sheetName val="Nas-prov"/>
      <sheetName val="jemb.baru"/>
      <sheetName val="4.DD-1 (usulan 16)"/>
      <sheetName val="DATA 2012-2013"/>
      <sheetName val="BAPE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0">
          <cell r="S110" t="str">
            <v>K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58"/>
  <sheetViews>
    <sheetView tabSelected="1" view="pageBreakPreview" zoomScale="118" zoomScaleNormal="75" zoomScaleSheetLayoutView="118" workbookViewId="0">
      <selection activeCell="C5" sqref="C5"/>
    </sheetView>
  </sheetViews>
  <sheetFormatPr defaultColWidth="9.28515625" defaultRowHeight="13.5"/>
  <cols>
    <col min="1" max="1" width="5.140625" style="243" customWidth="1"/>
    <col min="2" max="2" width="12.28515625" style="243" customWidth="1"/>
    <col min="3" max="3" width="39.5703125" style="243" customWidth="1"/>
    <col min="4" max="4" width="3.28515625" style="243" hidden="1" customWidth="1"/>
    <col min="5" max="5" width="17.5703125" style="243" hidden="1" customWidth="1"/>
    <col min="6" max="6" width="21.140625" style="243" customWidth="1"/>
    <col min="7" max="7" width="29.140625" style="243" hidden="1" customWidth="1"/>
    <col min="8" max="8" width="24.42578125" style="243" hidden="1" customWidth="1"/>
    <col min="9" max="9" width="36.28515625" style="243" hidden="1" customWidth="1"/>
    <col min="10" max="10" width="8.42578125" style="267" hidden="1" customWidth="1"/>
    <col min="11" max="11" width="11.7109375" style="243" hidden="1" customWidth="1"/>
    <col min="12" max="12" width="11.42578125" style="243" customWidth="1"/>
    <col min="13" max="13" width="16.28515625" style="243" hidden="1" customWidth="1"/>
    <col min="14" max="14" width="10.42578125" style="267" customWidth="1"/>
    <col min="15" max="15" width="9.42578125" style="267" customWidth="1"/>
    <col min="16" max="16" width="9.85546875" style="267" customWidth="1"/>
    <col min="17" max="17" width="11.28515625" style="267" customWidth="1"/>
    <col min="18" max="18" width="10" style="267" customWidth="1"/>
    <col min="19" max="19" width="8.140625" style="267" customWidth="1"/>
    <col min="20" max="20" width="9.28515625" style="267" customWidth="1"/>
    <col min="21" max="21" width="8.85546875" style="267" customWidth="1"/>
    <col min="22" max="22" width="17.7109375" style="267" hidden="1" customWidth="1"/>
    <col min="23" max="23" width="18.28515625" style="267" hidden="1" customWidth="1"/>
    <col min="24" max="24" width="12.42578125" style="267" hidden="1" customWidth="1"/>
    <col min="25" max="26" width="8.5703125" style="267" customWidth="1"/>
    <col min="27" max="28" width="8.85546875" style="243" customWidth="1"/>
    <col min="29" max="30" width="9.28515625" style="243" customWidth="1"/>
    <col min="31" max="31" width="9" style="243" customWidth="1"/>
    <col min="32" max="32" width="9" style="243" hidden="1" customWidth="1"/>
    <col min="33" max="33" width="8.42578125" style="243" hidden="1" customWidth="1"/>
    <col min="34" max="34" width="9.42578125" style="243" customWidth="1"/>
    <col min="35" max="35" width="8" style="243" customWidth="1"/>
    <col min="36" max="36" width="8.140625" style="243" customWidth="1"/>
    <col min="37" max="37" width="7.5703125" style="243" customWidth="1"/>
    <col min="38" max="38" width="8.140625" style="243" customWidth="1"/>
    <col min="39" max="39" width="12.7109375" style="243" customWidth="1"/>
    <col min="40" max="42" width="9.28515625" style="243"/>
    <col min="43" max="43" width="14" style="243" customWidth="1"/>
    <col min="44" max="16384" width="9.28515625" style="243"/>
  </cols>
  <sheetData>
    <row r="1" spans="1:71" s="260" customFormat="1" ht="18" customHeight="1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</row>
    <row r="2" spans="1:71" ht="18" customHeigh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L2" s="261"/>
    </row>
    <row r="3" spans="1:71" s="265" customFormat="1" ht="18" customHeight="1">
      <c r="A3" s="262" t="s">
        <v>1</v>
      </c>
      <c r="B3" s="263"/>
      <c r="C3" s="262" t="s">
        <v>2</v>
      </c>
      <c r="D3" s="262"/>
      <c r="E3" s="262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L3" s="263"/>
    </row>
    <row r="4" spans="1:71" s="265" customFormat="1" ht="18" customHeight="1">
      <c r="A4" s="262" t="s">
        <v>3</v>
      </c>
      <c r="B4" s="263"/>
      <c r="C4" s="262" t="s">
        <v>4</v>
      </c>
      <c r="D4" s="262"/>
      <c r="E4" s="262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4"/>
      <c r="X4" s="264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K4" s="413" t="s">
        <v>5</v>
      </c>
      <c r="AL4" s="414"/>
    </row>
    <row r="5" spans="1:71" s="265" customFormat="1" ht="18" customHeight="1">
      <c r="A5" s="262" t="s">
        <v>6</v>
      </c>
      <c r="B5" s="263"/>
      <c r="C5" s="262" t="s">
        <v>1159</v>
      </c>
      <c r="D5" s="262"/>
      <c r="E5" s="262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4"/>
      <c r="X5" s="264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L5" s="266"/>
    </row>
    <row r="6" spans="1:71" ht="15" customHeight="1">
      <c r="Q6" s="243"/>
      <c r="R6" s="243"/>
      <c r="T6" s="268"/>
    </row>
    <row r="7" spans="1:71" ht="15.95" customHeight="1">
      <c r="A7" s="415" t="s">
        <v>7</v>
      </c>
      <c r="B7" s="416" t="s">
        <v>1113</v>
      </c>
      <c r="C7" s="418" t="s">
        <v>8</v>
      </c>
      <c r="D7" s="419"/>
      <c r="E7" s="420"/>
      <c r="F7" s="427" t="s">
        <v>9</v>
      </c>
      <c r="G7" s="269"/>
      <c r="H7" s="269"/>
      <c r="I7" s="269"/>
      <c r="J7" s="270" t="s">
        <v>10</v>
      </c>
      <c r="K7" s="271"/>
      <c r="L7" s="272" t="s">
        <v>11</v>
      </c>
      <c r="M7" s="272" t="s">
        <v>12</v>
      </c>
      <c r="N7" s="272" t="s">
        <v>13</v>
      </c>
      <c r="O7" s="407" t="s">
        <v>1640</v>
      </c>
      <c r="P7" s="408"/>
      <c r="Q7" s="408"/>
      <c r="R7" s="408"/>
      <c r="S7" s="408"/>
      <c r="T7" s="408"/>
      <c r="U7" s="408"/>
      <c r="V7" s="273"/>
      <c r="W7" s="273"/>
      <c r="X7" s="273"/>
      <c r="Y7" s="429" t="s">
        <v>14</v>
      </c>
      <c r="Z7" s="430"/>
      <c r="AA7" s="430"/>
      <c r="AB7" s="430"/>
      <c r="AC7" s="430"/>
      <c r="AD7" s="430"/>
      <c r="AE7" s="430"/>
      <c r="AF7" s="430"/>
      <c r="AG7" s="430"/>
      <c r="AH7" s="431"/>
      <c r="AI7" s="407" t="s">
        <v>15</v>
      </c>
      <c r="AJ7" s="408"/>
      <c r="AK7" s="272" t="s">
        <v>16</v>
      </c>
      <c r="AL7" s="415" t="s">
        <v>17</v>
      </c>
    </row>
    <row r="8" spans="1:71" ht="15.95" customHeight="1">
      <c r="A8" s="410"/>
      <c r="B8" s="417"/>
      <c r="C8" s="421"/>
      <c r="D8" s="422"/>
      <c r="E8" s="423"/>
      <c r="F8" s="428"/>
      <c r="G8" s="274"/>
      <c r="H8" s="274"/>
      <c r="I8" s="274"/>
      <c r="J8" s="275" t="s">
        <v>18</v>
      </c>
      <c r="K8" s="275" t="s">
        <v>18</v>
      </c>
      <c r="L8" s="276" t="s">
        <v>19</v>
      </c>
      <c r="M8" s="276" t="s">
        <v>20</v>
      </c>
      <c r="N8" s="276" t="s">
        <v>21</v>
      </c>
      <c r="O8" s="276"/>
      <c r="P8" s="276" t="s">
        <v>22</v>
      </c>
      <c r="Q8" s="277"/>
      <c r="R8" s="278"/>
      <c r="T8" s="276"/>
      <c r="U8" s="275" t="s">
        <v>23</v>
      </c>
      <c r="V8" s="275"/>
      <c r="W8" s="275"/>
      <c r="X8" s="275"/>
      <c r="Y8" s="432"/>
      <c r="Z8" s="433"/>
      <c r="AA8" s="433"/>
      <c r="AB8" s="433"/>
      <c r="AC8" s="433"/>
      <c r="AD8" s="433"/>
      <c r="AE8" s="433"/>
      <c r="AF8" s="433"/>
      <c r="AG8" s="433"/>
      <c r="AH8" s="434"/>
      <c r="AI8" s="276" t="s">
        <v>24</v>
      </c>
      <c r="AJ8" s="279" t="s">
        <v>25</v>
      </c>
      <c r="AK8" s="276" t="s">
        <v>26</v>
      </c>
      <c r="AL8" s="410"/>
      <c r="AM8" s="280"/>
      <c r="AN8" s="280"/>
      <c r="AO8" s="280"/>
      <c r="AP8" s="280"/>
    </row>
    <row r="9" spans="1:71" ht="15.95" customHeight="1">
      <c r="A9" s="410"/>
      <c r="B9" s="281" t="s">
        <v>19</v>
      </c>
      <c r="C9" s="421"/>
      <c r="D9" s="422"/>
      <c r="E9" s="423"/>
      <c r="F9" s="437" t="s">
        <v>27</v>
      </c>
      <c r="G9" s="282" t="s">
        <v>28</v>
      </c>
      <c r="H9" s="282" t="s">
        <v>29</v>
      </c>
      <c r="I9" s="282" t="s">
        <v>30</v>
      </c>
      <c r="J9" s="275" t="s">
        <v>31</v>
      </c>
      <c r="K9" s="275" t="s">
        <v>31</v>
      </c>
      <c r="L9" s="276" t="s">
        <v>32</v>
      </c>
      <c r="M9" s="276" t="s">
        <v>33</v>
      </c>
      <c r="N9" s="276" t="s">
        <v>34</v>
      </c>
      <c r="O9" s="276" t="s">
        <v>35</v>
      </c>
      <c r="P9" s="276" t="s">
        <v>36</v>
      </c>
      <c r="Q9" s="276" t="s">
        <v>37</v>
      </c>
      <c r="R9" s="276" t="s">
        <v>38</v>
      </c>
      <c r="S9" s="283" t="s">
        <v>39</v>
      </c>
      <c r="T9" s="276" t="s">
        <v>40</v>
      </c>
      <c r="U9" s="275" t="s">
        <v>41</v>
      </c>
      <c r="V9" s="275" t="s">
        <v>42</v>
      </c>
      <c r="W9" s="275"/>
      <c r="X9" s="275" t="s">
        <v>43</v>
      </c>
      <c r="Y9" s="407" t="s">
        <v>44</v>
      </c>
      <c r="Z9" s="409"/>
      <c r="AA9" s="407" t="s">
        <v>45</v>
      </c>
      <c r="AB9" s="409"/>
      <c r="AC9" s="407" t="s">
        <v>1641</v>
      </c>
      <c r="AD9" s="409"/>
      <c r="AE9" s="407" t="s">
        <v>569</v>
      </c>
      <c r="AF9" s="408"/>
      <c r="AG9" s="408"/>
      <c r="AH9" s="409"/>
      <c r="AI9" s="276"/>
      <c r="AJ9" s="279" t="s">
        <v>47</v>
      </c>
      <c r="AK9" s="410" t="s">
        <v>48</v>
      </c>
      <c r="AL9" s="410"/>
      <c r="AM9" s="280"/>
      <c r="AN9" s="280"/>
      <c r="AO9" s="280"/>
      <c r="AP9" s="280"/>
    </row>
    <row r="10" spans="1:71" ht="15.95" customHeight="1">
      <c r="A10" s="411"/>
      <c r="B10" s="284"/>
      <c r="C10" s="424"/>
      <c r="D10" s="425"/>
      <c r="E10" s="426"/>
      <c r="F10" s="438"/>
      <c r="G10" s="285"/>
      <c r="H10" s="285"/>
      <c r="I10" s="285"/>
      <c r="J10" s="286" t="s">
        <v>49</v>
      </c>
      <c r="K10" s="286" t="s">
        <v>50</v>
      </c>
      <c r="L10" s="286"/>
      <c r="M10" s="286" t="s">
        <v>51</v>
      </c>
      <c r="N10" s="286" t="s">
        <v>52</v>
      </c>
      <c r="O10" s="286"/>
      <c r="P10" s="286" t="s">
        <v>53</v>
      </c>
      <c r="Q10" s="286" t="s">
        <v>54</v>
      </c>
      <c r="R10" s="286"/>
      <c r="S10" s="287"/>
      <c r="T10" s="286" t="s">
        <v>55</v>
      </c>
      <c r="U10" s="288" t="s">
        <v>56</v>
      </c>
      <c r="V10" s="288" t="s">
        <v>57</v>
      </c>
      <c r="W10" s="288"/>
      <c r="X10" s="288"/>
      <c r="Y10" s="289" t="s">
        <v>1642</v>
      </c>
      <c r="Z10" s="289" t="s">
        <v>1643</v>
      </c>
      <c r="AA10" s="289" t="s">
        <v>1642</v>
      </c>
      <c r="AB10" s="289" t="s">
        <v>1643</v>
      </c>
      <c r="AC10" s="289" t="s">
        <v>1642</v>
      </c>
      <c r="AD10" s="289" t="s">
        <v>1643</v>
      </c>
      <c r="AE10" s="289" t="s">
        <v>1642</v>
      </c>
      <c r="AF10" s="289" t="s">
        <v>1643</v>
      </c>
      <c r="AG10" s="289"/>
      <c r="AH10" s="289" t="s">
        <v>1643</v>
      </c>
      <c r="AI10" s="286" t="s">
        <v>58</v>
      </c>
      <c r="AJ10" s="290" t="s">
        <v>59</v>
      </c>
      <c r="AK10" s="411"/>
      <c r="AL10" s="411"/>
      <c r="AM10" s="280"/>
      <c r="AN10" s="280"/>
      <c r="AO10" s="280"/>
      <c r="AP10" s="280"/>
    </row>
    <row r="11" spans="1:71" ht="15.95" customHeight="1">
      <c r="A11" s="291">
        <v>1</v>
      </c>
      <c r="B11" s="291">
        <v>2</v>
      </c>
      <c r="C11" s="439">
        <v>3</v>
      </c>
      <c r="D11" s="440"/>
      <c r="E11" s="441"/>
      <c r="F11" s="291">
        <v>4</v>
      </c>
      <c r="G11" s="291"/>
      <c r="H11" s="291"/>
      <c r="I11" s="291"/>
      <c r="J11" s="291" t="s">
        <v>60</v>
      </c>
      <c r="K11" s="291" t="s">
        <v>61</v>
      </c>
      <c r="L11" s="291">
        <v>5</v>
      </c>
      <c r="M11" s="291">
        <v>7</v>
      </c>
      <c r="N11" s="291">
        <v>6</v>
      </c>
      <c r="O11" s="291">
        <v>7</v>
      </c>
      <c r="P11" s="291">
        <v>8</v>
      </c>
      <c r="Q11" s="291">
        <v>9</v>
      </c>
      <c r="R11" s="291">
        <v>10</v>
      </c>
      <c r="S11" s="291">
        <v>11</v>
      </c>
      <c r="T11" s="291">
        <v>12</v>
      </c>
      <c r="U11" s="291">
        <v>13</v>
      </c>
      <c r="V11" s="291"/>
      <c r="W11" s="291"/>
      <c r="X11" s="291">
        <v>14</v>
      </c>
      <c r="Y11" s="292">
        <v>14</v>
      </c>
      <c r="Z11" s="292">
        <v>15</v>
      </c>
      <c r="AA11" s="292">
        <v>16</v>
      </c>
      <c r="AB11" s="292">
        <v>17</v>
      </c>
      <c r="AC11" s="292">
        <v>18</v>
      </c>
      <c r="AD11" s="292">
        <v>19</v>
      </c>
      <c r="AE11" s="292">
        <v>20</v>
      </c>
      <c r="AF11" s="292"/>
      <c r="AG11" s="292"/>
      <c r="AH11" s="292">
        <v>21</v>
      </c>
      <c r="AI11" s="291">
        <v>22</v>
      </c>
      <c r="AJ11" s="291">
        <v>23</v>
      </c>
      <c r="AK11" s="291">
        <v>24</v>
      </c>
      <c r="AL11" s="291">
        <v>25</v>
      </c>
    </row>
    <row r="12" spans="1:71" ht="15.95" customHeight="1">
      <c r="A12" s="272"/>
      <c r="B12" s="272"/>
      <c r="C12" s="293"/>
      <c r="D12" s="294"/>
      <c r="E12" s="294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3"/>
      <c r="AK12" s="272"/>
      <c r="AL12" s="272"/>
      <c r="AT12" s="243">
        <v>1000</v>
      </c>
      <c r="BD12" s="243">
        <v>1000</v>
      </c>
      <c r="BP12" s="243">
        <v>1000</v>
      </c>
    </row>
    <row r="13" spans="1:71" ht="15.95" customHeight="1">
      <c r="A13" s="231">
        <v>1</v>
      </c>
      <c r="B13" s="232" t="s">
        <v>1114</v>
      </c>
      <c r="C13" s="233" t="s">
        <v>626</v>
      </c>
      <c r="D13" s="233" t="s">
        <v>816</v>
      </c>
      <c r="E13" s="233" t="s">
        <v>846</v>
      </c>
      <c r="F13" s="232" t="s">
        <v>292</v>
      </c>
      <c r="G13" s="234"/>
      <c r="H13" s="234"/>
      <c r="I13" s="234"/>
      <c r="J13" s="235" t="s">
        <v>65</v>
      </c>
      <c r="K13" s="235" t="s">
        <v>66</v>
      </c>
      <c r="L13" s="236">
        <v>3.74</v>
      </c>
      <c r="M13" s="237" t="e">
        <v>#REF!</v>
      </c>
      <c r="N13" s="238">
        <v>4</v>
      </c>
      <c r="O13" s="236">
        <v>0</v>
      </c>
      <c r="P13" s="236">
        <v>3.4</v>
      </c>
      <c r="Q13" s="236">
        <v>0.34</v>
      </c>
      <c r="R13" s="236">
        <v>0</v>
      </c>
      <c r="S13" s="236">
        <v>0</v>
      </c>
      <c r="T13" s="236">
        <v>0</v>
      </c>
      <c r="U13" s="237">
        <v>0</v>
      </c>
      <c r="V13" s="237">
        <f>SUM(O13:U13)</f>
        <v>3.7399999999999998</v>
      </c>
      <c r="W13" s="237" t="str">
        <f>'[1]Juni 2011'!Q215</f>
        <v>K</v>
      </c>
      <c r="X13" s="237">
        <f>L13-V13</f>
        <v>0</v>
      </c>
      <c r="Y13" s="237">
        <v>3.4</v>
      </c>
      <c r="Z13" s="239">
        <f>Y13/L13</f>
        <v>0.90909090909090906</v>
      </c>
      <c r="AA13" s="237">
        <v>0</v>
      </c>
      <c r="AB13" s="239">
        <f>AA13/L13</f>
        <v>0</v>
      </c>
      <c r="AC13" s="237">
        <v>0.34</v>
      </c>
      <c r="AD13" s="239">
        <f>AC13/L13</f>
        <v>9.0909090909090912E-2</v>
      </c>
      <c r="AE13" s="237">
        <v>0</v>
      </c>
      <c r="AF13" s="237">
        <f>SUM(Y13:AE13)</f>
        <v>4.7399999999999993</v>
      </c>
      <c r="AG13" s="237">
        <f t="shared" ref="AG13:AG86" si="0">L13-AF13</f>
        <v>-0.99999999999999911</v>
      </c>
      <c r="AH13" s="239">
        <f>AE13/L13</f>
        <v>0</v>
      </c>
      <c r="AI13" s="240">
        <v>499</v>
      </c>
      <c r="AJ13" s="241">
        <v>635</v>
      </c>
      <c r="AK13" s="235" t="s">
        <v>67</v>
      </c>
      <c r="AL13" s="235"/>
      <c r="AM13" s="259">
        <f>SUM(O13:U13)</f>
        <v>3.7399999999999998</v>
      </c>
      <c r="AN13" s="259">
        <f>L13-AM13</f>
        <v>0</v>
      </c>
      <c r="AO13" s="259">
        <f>Y13+AA13+AC13+AE13</f>
        <v>3.7399999999999998</v>
      </c>
      <c r="AP13" s="259">
        <f>L13-AO13</f>
        <v>0</v>
      </c>
      <c r="AQ13" s="244">
        <f>Y13+AA13+AC13+AE13</f>
        <v>3.7399999999999998</v>
      </c>
      <c r="AR13" s="244">
        <f>L13-AQ13</f>
        <v>0</v>
      </c>
      <c r="AS13" s="244">
        <f>O13+P13+Q13+R13+S13+T13+U13</f>
        <v>3.7399999999999998</v>
      </c>
      <c r="AT13" s="243">
        <f t="shared" ref="AT13:AT86" si="1">AU13/$AT$12</f>
        <v>3.74</v>
      </c>
      <c r="AU13" s="243">
        <v>3740</v>
      </c>
      <c r="AW13" s="245">
        <v>0</v>
      </c>
      <c r="AX13" s="245">
        <v>3400</v>
      </c>
      <c r="AY13" s="245">
        <v>0</v>
      </c>
      <c r="AZ13" s="245">
        <v>0</v>
      </c>
      <c r="BA13" s="245">
        <v>0</v>
      </c>
      <c r="BB13" s="245">
        <v>0</v>
      </c>
      <c r="BD13" s="246">
        <f t="shared" ref="BD13:BE28" si="2">AW13/$BD$12</f>
        <v>0</v>
      </c>
      <c r="BE13" s="246">
        <f t="shared" si="2"/>
        <v>3.4</v>
      </c>
      <c r="BF13" s="246">
        <f t="shared" ref="BF13:BF29" si="3">AY13/$BD$12</f>
        <v>0</v>
      </c>
      <c r="BG13" s="246">
        <f t="shared" ref="BG13:BG29" si="4">AZ13/$BD$12</f>
        <v>0</v>
      </c>
      <c r="BH13" s="246">
        <f t="shared" ref="BH13:BH29" si="5">BA13/$BD$12</f>
        <v>0</v>
      </c>
      <c r="BI13" s="246">
        <f t="shared" ref="BI13:BI29" si="6">BB13/$BD$12</f>
        <v>0</v>
      </c>
      <c r="BJ13" s="246"/>
      <c r="BK13" s="295">
        <v>3400</v>
      </c>
      <c r="BL13" s="245">
        <v>0</v>
      </c>
      <c r="BM13" s="245">
        <v>340</v>
      </c>
      <c r="BN13" s="245">
        <v>0</v>
      </c>
      <c r="BP13" s="246">
        <f>BK13/$BP$12</f>
        <v>3.4</v>
      </c>
      <c r="BQ13" s="246">
        <f t="shared" ref="BQ13:BS28" si="7">BL13/$BP$12</f>
        <v>0</v>
      </c>
      <c r="BR13" s="246">
        <f t="shared" si="7"/>
        <v>0.34</v>
      </c>
      <c r="BS13" s="246">
        <f>BN13/$BP$12</f>
        <v>0</v>
      </c>
    </row>
    <row r="14" spans="1:71" ht="15.95" customHeight="1">
      <c r="A14" s="231">
        <f t="shared" ref="A14:A77" si="8">A13+1</f>
        <v>2</v>
      </c>
      <c r="B14" s="232" t="s">
        <v>1115</v>
      </c>
      <c r="C14" s="233" t="s">
        <v>627</v>
      </c>
      <c r="D14" s="233" t="s">
        <v>817</v>
      </c>
      <c r="E14" s="233" t="s">
        <v>214</v>
      </c>
      <c r="F14" s="232" t="s">
        <v>292</v>
      </c>
      <c r="G14" s="234"/>
      <c r="H14" s="234"/>
      <c r="I14" s="234"/>
      <c r="J14" s="235" t="s">
        <v>65</v>
      </c>
      <c r="K14" s="235" t="s">
        <v>69</v>
      </c>
      <c r="L14" s="236">
        <v>5.64</v>
      </c>
      <c r="M14" s="237" t="e">
        <v>#REF!</v>
      </c>
      <c r="N14" s="238">
        <v>4</v>
      </c>
      <c r="O14" s="236">
        <v>0</v>
      </c>
      <c r="P14" s="236">
        <v>2.5</v>
      </c>
      <c r="Q14" s="236">
        <f>L14-P14</f>
        <v>3.1399999999999997</v>
      </c>
      <c r="R14" s="236">
        <v>0</v>
      </c>
      <c r="S14" s="236">
        <v>0</v>
      </c>
      <c r="T14" s="236">
        <v>0</v>
      </c>
      <c r="U14" s="237">
        <v>0</v>
      </c>
      <c r="V14" s="237">
        <f t="shared" ref="V14:V87" si="9">SUM(O14:U14)</f>
        <v>5.64</v>
      </c>
      <c r="W14" s="237" t="str">
        <f>'[1]Juni 2011'!Q216</f>
        <v>K</v>
      </c>
      <c r="X14" s="237">
        <f t="shared" ref="X14:X87" si="10">L14-V14</f>
        <v>0</v>
      </c>
      <c r="Y14" s="237">
        <v>3.6</v>
      </c>
      <c r="Z14" s="239">
        <f>Y14/L14</f>
        <v>0.63829787234042556</v>
      </c>
      <c r="AA14" s="237">
        <v>0.5</v>
      </c>
      <c r="AB14" s="239">
        <f t="shared" ref="AB14:AB87" si="11">AA14/L14</f>
        <v>8.8652482269503549E-2</v>
      </c>
      <c r="AC14" s="237">
        <v>0.5</v>
      </c>
      <c r="AD14" s="239">
        <f t="shared" ref="AD14:AD87" si="12">AC14/L14</f>
        <v>8.8652482269503549E-2</v>
      </c>
      <c r="AE14" s="237">
        <v>1.04</v>
      </c>
      <c r="AF14" s="237">
        <f t="shared" ref="AF14:AF87" si="13">SUM(Y14:AE14)</f>
        <v>6.4556028368794323</v>
      </c>
      <c r="AG14" s="237">
        <f t="shared" si="0"/>
        <v>-0.81560283687943258</v>
      </c>
      <c r="AH14" s="239">
        <f t="shared" ref="AH14:AH87" si="14">AE14/L14</f>
        <v>0.18439716312056739</v>
      </c>
      <c r="AI14" s="240">
        <v>542</v>
      </c>
      <c r="AJ14" s="241">
        <v>687</v>
      </c>
      <c r="AK14" s="235" t="s">
        <v>67</v>
      </c>
      <c r="AL14" s="235"/>
      <c r="AM14" s="259">
        <f t="shared" ref="AM14:AM78" si="15">SUM(O14:U14)</f>
        <v>5.64</v>
      </c>
      <c r="AN14" s="259">
        <f t="shared" ref="AN14:AN78" si="16">L14-AM14</f>
        <v>0</v>
      </c>
      <c r="AO14" s="259">
        <f t="shared" ref="AO14:AO78" si="17">Y14+AA14+AC14+AE14</f>
        <v>5.64</v>
      </c>
      <c r="AP14" s="259">
        <f t="shared" ref="AP14:AP78" si="18">L14-AO14</f>
        <v>0</v>
      </c>
      <c r="AQ14" s="244">
        <f t="shared" ref="AQ14:AQ87" si="19">Y14+AA14+AC14+AE14</f>
        <v>5.64</v>
      </c>
      <c r="AR14" s="244">
        <f t="shared" ref="AR14:AR87" si="20">L14-AQ14</f>
        <v>0</v>
      </c>
      <c r="AS14" s="244">
        <f t="shared" ref="AS14:AS87" si="21">O14+P14+Q14+R14+S14+T14+U14</f>
        <v>5.64</v>
      </c>
      <c r="AT14" s="243">
        <f t="shared" si="1"/>
        <v>5.64</v>
      </c>
      <c r="AU14" s="243">
        <v>5640</v>
      </c>
      <c r="AW14" s="245">
        <v>0</v>
      </c>
      <c r="AX14" s="245">
        <v>2500</v>
      </c>
      <c r="AY14" s="245">
        <v>1100</v>
      </c>
      <c r="AZ14" s="245">
        <v>0</v>
      </c>
      <c r="BA14" s="245">
        <v>0</v>
      </c>
      <c r="BB14" s="245">
        <v>0</v>
      </c>
      <c r="BD14" s="246">
        <f t="shared" si="2"/>
        <v>0</v>
      </c>
      <c r="BE14" s="246">
        <f t="shared" si="2"/>
        <v>2.5</v>
      </c>
      <c r="BF14" s="246">
        <f t="shared" si="3"/>
        <v>1.1000000000000001</v>
      </c>
      <c r="BG14" s="246">
        <f t="shared" si="4"/>
        <v>0</v>
      </c>
      <c r="BH14" s="246">
        <f t="shared" si="5"/>
        <v>0</v>
      </c>
      <c r="BI14" s="246">
        <f t="shared" si="6"/>
        <v>0</v>
      </c>
      <c r="BK14" s="245">
        <v>3600</v>
      </c>
      <c r="BL14" s="245">
        <v>500</v>
      </c>
      <c r="BM14" s="245">
        <v>500</v>
      </c>
      <c r="BN14" s="245">
        <v>1040</v>
      </c>
      <c r="BP14" s="246">
        <f t="shared" ref="BP14:BS87" si="22">BK14/$BP$12</f>
        <v>3.6</v>
      </c>
      <c r="BQ14" s="246">
        <f t="shared" si="7"/>
        <v>0.5</v>
      </c>
      <c r="BR14" s="246">
        <f t="shared" si="7"/>
        <v>0.5</v>
      </c>
      <c r="BS14" s="246">
        <f t="shared" si="7"/>
        <v>1.04</v>
      </c>
    </row>
    <row r="15" spans="1:71" ht="15.95" customHeight="1">
      <c r="A15" s="231">
        <f t="shared" si="8"/>
        <v>3</v>
      </c>
      <c r="B15" s="232" t="s">
        <v>1116</v>
      </c>
      <c r="C15" s="233" t="s">
        <v>628</v>
      </c>
      <c r="D15" s="233"/>
      <c r="E15" s="233" t="s">
        <v>847</v>
      </c>
      <c r="F15" s="232" t="s">
        <v>292</v>
      </c>
      <c r="G15" s="234"/>
      <c r="H15" s="234"/>
      <c r="I15" s="234"/>
      <c r="J15" s="235" t="s">
        <v>65</v>
      </c>
      <c r="K15" s="235" t="s">
        <v>73</v>
      </c>
      <c r="L15" s="236">
        <v>3.34</v>
      </c>
      <c r="M15" s="237" t="s">
        <v>73</v>
      </c>
      <c r="N15" s="238">
        <v>4</v>
      </c>
      <c r="O15" s="236">
        <v>0</v>
      </c>
      <c r="P15" s="236">
        <v>0</v>
      </c>
      <c r="Q15" s="236">
        <v>3.3</v>
      </c>
      <c r="R15" s="236">
        <v>0</v>
      </c>
      <c r="S15" s="236">
        <v>0.04</v>
      </c>
      <c r="T15" s="236">
        <v>0</v>
      </c>
      <c r="U15" s="237">
        <v>0</v>
      </c>
      <c r="V15" s="237">
        <f t="shared" si="9"/>
        <v>3.34</v>
      </c>
      <c r="W15" s="237" t="str">
        <f>'[1]Juni 2011'!Q30</f>
        <v>K</v>
      </c>
      <c r="X15" s="237">
        <f t="shared" si="10"/>
        <v>0</v>
      </c>
      <c r="Y15" s="237">
        <v>1</v>
      </c>
      <c r="Z15" s="239">
        <f t="shared" ref="Z15:Z88" si="23">Y15/L15</f>
        <v>0.29940119760479045</v>
      </c>
      <c r="AA15" s="237">
        <v>0.54</v>
      </c>
      <c r="AB15" s="239">
        <f t="shared" si="11"/>
        <v>0.16167664670658685</v>
      </c>
      <c r="AC15" s="237">
        <v>0.8</v>
      </c>
      <c r="AD15" s="239">
        <f t="shared" si="12"/>
        <v>0.23952095808383236</v>
      </c>
      <c r="AE15" s="237">
        <v>1</v>
      </c>
      <c r="AF15" s="237">
        <f t="shared" si="13"/>
        <v>4.04059880239521</v>
      </c>
      <c r="AG15" s="237">
        <f t="shared" si="0"/>
        <v>-0.70059880239521011</v>
      </c>
      <c r="AH15" s="239">
        <f t="shared" si="14"/>
        <v>0.29940119760479045</v>
      </c>
      <c r="AI15" s="240"/>
      <c r="AJ15" s="241"/>
      <c r="AK15" s="235" t="s">
        <v>67</v>
      </c>
      <c r="AL15" s="235"/>
      <c r="AM15" s="259">
        <f t="shared" si="15"/>
        <v>3.34</v>
      </c>
      <c r="AN15" s="259">
        <f t="shared" si="16"/>
        <v>0</v>
      </c>
      <c r="AO15" s="259">
        <f t="shared" si="17"/>
        <v>3.34</v>
      </c>
      <c r="AP15" s="259">
        <f t="shared" si="18"/>
        <v>0</v>
      </c>
      <c r="AQ15" s="244">
        <f t="shared" si="19"/>
        <v>3.34</v>
      </c>
      <c r="AR15" s="244">
        <f t="shared" si="20"/>
        <v>0</v>
      </c>
      <c r="AS15" s="244">
        <f t="shared" si="21"/>
        <v>3.34</v>
      </c>
      <c r="AT15" s="243">
        <f t="shared" si="1"/>
        <v>3.34</v>
      </c>
      <c r="AU15" s="243">
        <v>3340</v>
      </c>
      <c r="AW15" s="245">
        <v>0</v>
      </c>
      <c r="AX15" s="245"/>
      <c r="AY15" s="245">
        <v>3300</v>
      </c>
      <c r="AZ15" s="245">
        <v>0</v>
      </c>
      <c r="BA15" s="245">
        <v>40</v>
      </c>
      <c r="BB15" s="245">
        <v>0</v>
      </c>
      <c r="BD15" s="246">
        <f t="shared" si="2"/>
        <v>0</v>
      </c>
      <c r="BE15" s="246">
        <f t="shared" si="2"/>
        <v>0</v>
      </c>
      <c r="BF15" s="246">
        <f t="shared" si="3"/>
        <v>3.3</v>
      </c>
      <c r="BG15" s="246">
        <f t="shared" si="4"/>
        <v>0</v>
      </c>
      <c r="BH15" s="246">
        <f t="shared" si="5"/>
        <v>0.04</v>
      </c>
      <c r="BI15" s="246">
        <f t="shared" si="6"/>
        <v>0</v>
      </c>
      <c r="BK15" s="245">
        <v>1000</v>
      </c>
      <c r="BL15" s="245">
        <v>540</v>
      </c>
      <c r="BM15" s="245">
        <v>800</v>
      </c>
      <c r="BN15" s="245">
        <v>1000</v>
      </c>
      <c r="BP15" s="246">
        <f t="shared" si="22"/>
        <v>1</v>
      </c>
      <c r="BQ15" s="246">
        <f t="shared" si="7"/>
        <v>0.54</v>
      </c>
      <c r="BR15" s="246">
        <f t="shared" si="7"/>
        <v>0.8</v>
      </c>
      <c r="BS15" s="246">
        <f t="shared" si="7"/>
        <v>1</v>
      </c>
    </row>
    <row r="16" spans="1:71" ht="15.95" customHeight="1">
      <c r="A16" s="231">
        <f t="shared" si="8"/>
        <v>4</v>
      </c>
      <c r="B16" s="232" t="s">
        <v>1117</v>
      </c>
      <c r="C16" s="233" t="s">
        <v>629</v>
      </c>
      <c r="D16" s="233"/>
      <c r="E16" s="233" t="s">
        <v>217</v>
      </c>
      <c r="F16" s="232" t="s">
        <v>292</v>
      </c>
      <c r="G16" s="234"/>
      <c r="H16" s="234"/>
      <c r="I16" s="234"/>
      <c r="J16" s="235" t="s">
        <v>65</v>
      </c>
      <c r="K16" s="235" t="s">
        <v>76</v>
      </c>
      <c r="L16" s="236">
        <v>4.2240000000000002</v>
      </c>
      <c r="M16" s="237" t="s">
        <v>76</v>
      </c>
      <c r="N16" s="238">
        <v>4</v>
      </c>
      <c r="O16" s="236">
        <v>0.2</v>
      </c>
      <c r="P16" s="236">
        <v>0</v>
      </c>
      <c r="Q16" s="236">
        <v>3</v>
      </c>
      <c r="R16" s="236">
        <v>0</v>
      </c>
      <c r="S16" s="236">
        <v>0</v>
      </c>
      <c r="T16" s="236">
        <v>1.024</v>
      </c>
      <c r="U16" s="237">
        <v>0</v>
      </c>
      <c r="V16" s="237">
        <f t="shared" si="9"/>
        <v>4.2240000000000002</v>
      </c>
      <c r="W16" s="237" t="str">
        <f>'[1]Juni 2011'!Q29</f>
        <v>K</v>
      </c>
      <c r="X16" s="237">
        <f t="shared" si="10"/>
        <v>0</v>
      </c>
      <c r="Y16" s="237">
        <v>1</v>
      </c>
      <c r="Z16" s="239">
        <f t="shared" si="23"/>
        <v>0.23674242424242423</v>
      </c>
      <c r="AA16" s="237">
        <v>1.25</v>
      </c>
      <c r="AB16" s="239">
        <f t="shared" si="11"/>
        <v>0.29592803030303028</v>
      </c>
      <c r="AC16" s="237">
        <v>0.6</v>
      </c>
      <c r="AD16" s="239">
        <f t="shared" si="12"/>
        <v>0.14204545454545453</v>
      </c>
      <c r="AE16" s="237">
        <v>1.3740000000000001</v>
      </c>
      <c r="AF16" s="237">
        <f t="shared" si="13"/>
        <v>4.8987159090909094</v>
      </c>
      <c r="AG16" s="237">
        <f t="shared" si="0"/>
        <v>-0.67471590909090917</v>
      </c>
      <c r="AH16" s="239">
        <f t="shared" si="14"/>
        <v>0.32528409090909094</v>
      </c>
      <c r="AI16" s="240">
        <v>3429</v>
      </c>
      <c r="AJ16" s="241">
        <v>4493</v>
      </c>
      <c r="AK16" s="235" t="s">
        <v>67</v>
      </c>
      <c r="AL16" s="235"/>
      <c r="AM16" s="259">
        <f t="shared" si="15"/>
        <v>4.2240000000000002</v>
      </c>
      <c r="AN16" s="259">
        <f t="shared" si="16"/>
        <v>0</v>
      </c>
      <c r="AO16" s="259">
        <f t="shared" si="17"/>
        <v>4.2240000000000002</v>
      </c>
      <c r="AP16" s="259">
        <f t="shared" si="18"/>
        <v>0</v>
      </c>
      <c r="AQ16" s="244">
        <f t="shared" si="19"/>
        <v>4.2240000000000002</v>
      </c>
      <c r="AR16" s="244">
        <f t="shared" si="20"/>
        <v>0</v>
      </c>
      <c r="AS16" s="244">
        <f t="shared" si="21"/>
        <v>4.2240000000000002</v>
      </c>
      <c r="AT16" s="243">
        <f t="shared" si="1"/>
        <v>4.2240000000000002</v>
      </c>
      <c r="AU16" s="243">
        <v>4224</v>
      </c>
      <c r="AW16" s="245">
        <v>200</v>
      </c>
      <c r="AX16" s="245"/>
      <c r="AY16" s="245">
        <v>3000</v>
      </c>
      <c r="AZ16" s="245">
        <v>0</v>
      </c>
      <c r="BA16" s="245">
        <v>0</v>
      </c>
      <c r="BB16" s="245">
        <v>1024</v>
      </c>
      <c r="BD16" s="246">
        <f t="shared" si="2"/>
        <v>0.2</v>
      </c>
      <c r="BE16" s="246">
        <f t="shared" si="2"/>
        <v>0</v>
      </c>
      <c r="BF16" s="246">
        <f t="shared" si="3"/>
        <v>3</v>
      </c>
      <c r="BG16" s="246">
        <f t="shared" si="4"/>
        <v>0</v>
      </c>
      <c r="BH16" s="246">
        <f t="shared" si="5"/>
        <v>0</v>
      </c>
      <c r="BI16" s="246">
        <f t="shared" si="6"/>
        <v>1.024</v>
      </c>
      <c r="BK16" s="245">
        <v>1000</v>
      </c>
      <c r="BL16" s="245">
        <v>1250</v>
      </c>
      <c r="BM16" s="245">
        <v>600</v>
      </c>
      <c r="BN16" s="245">
        <v>1374</v>
      </c>
      <c r="BP16" s="246">
        <f t="shared" si="22"/>
        <v>1</v>
      </c>
      <c r="BQ16" s="246">
        <f t="shared" si="7"/>
        <v>1.25</v>
      </c>
      <c r="BR16" s="246">
        <f t="shared" si="7"/>
        <v>0.6</v>
      </c>
      <c r="BS16" s="246">
        <f t="shared" si="7"/>
        <v>1.3740000000000001</v>
      </c>
    </row>
    <row r="17" spans="1:71" ht="15.95" customHeight="1">
      <c r="A17" s="231">
        <f t="shared" si="8"/>
        <v>5</v>
      </c>
      <c r="B17" s="232" t="s">
        <v>1118</v>
      </c>
      <c r="C17" s="233" t="s">
        <v>630</v>
      </c>
      <c r="D17" s="233"/>
      <c r="E17" s="233" t="s">
        <v>217</v>
      </c>
      <c r="F17" s="232" t="s">
        <v>292</v>
      </c>
      <c r="G17" s="234"/>
      <c r="H17" s="234"/>
      <c r="I17" s="234"/>
      <c r="J17" s="235" t="s">
        <v>65</v>
      </c>
      <c r="K17" s="235" t="s">
        <v>79</v>
      </c>
      <c r="L17" s="236">
        <v>1.8149999999999999</v>
      </c>
      <c r="M17" s="237" t="s">
        <v>79</v>
      </c>
      <c r="N17" s="238">
        <v>4.2</v>
      </c>
      <c r="O17" s="236">
        <v>0.5</v>
      </c>
      <c r="P17" s="236">
        <v>0</v>
      </c>
      <c r="Q17" s="236">
        <f>L17-O17</f>
        <v>1.3149999999999999</v>
      </c>
      <c r="R17" s="236">
        <v>0</v>
      </c>
      <c r="S17" s="236">
        <v>0</v>
      </c>
      <c r="T17" s="236">
        <v>0</v>
      </c>
      <c r="U17" s="237">
        <v>0</v>
      </c>
      <c r="V17" s="237">
        <f t="shared" si="9"/>
        <v>1.8149999999999999</v>
      </c>
      <c r="W17" s="237" t="str">
        <f>'[1]Juni 2011'!Q17</f>
        <v>K</v>
      </c>
      <c r="X17" s="237">
        <f t="shared" si="10"/>
        <v>0</v>
      </c>
      <c r="Y17" s="237">
        <v>0.3</v>
      </c>
      <c r="Z17" s="239">
        <f t="shared" si="23"/>
        <v>0.16528925619834711</v>
      </c>
      <c r="AA17" s="237">
        <v>0.2</v>
      </c>
      <c r="AB17" s="239">
        <f t="shared" si="11"/>
        <v>0.11019283746556474</v>
      </c>
      <c r="AC17" s="237">
        <v>0.55000000000000004</v>
      </c>
      <c r="AD17" s="239">
        <f t="shared" si="12"/>
        <v>0.30303030303030304</v>
      </c>
      <c r="AE17" s="237">
        <f>L17-Y17-AA17-AC17</f>
        <v>0.7649999999999999</v>
      </c>
      <c r="AF17" s="237">
        <f t="shared" si="13"/>
        <v>2.3935123966942147</v>
      </c>
      <c r="AG17" s="237">
        <f t="shared" si="0"/>
        <v>-0.57851239669421473</v>
      </c>
      <c r="AH17" s="239">
        <f t="shared" si="14"/>
        <v>0.42148760330578511</v>
      </c>
      <c r="AI17" s="240">
        <v>2360</v>
      </c>
      <c r="AJ17" s="241">
        <v>3256</v>
      </c>
      <c r="AK17" s="235" t="s">
        <v>67</v>
      </c>
      <c r="AL17" s="235"/>
      <c r="AM17" s="259">
        <f t="shared" si="15"/>
        <v>1.8149999999999999</v>
      </c>
      <c r="AN17" s="259">
        <f t="shared" si="16"/>
        <v>0</v>
      </c>
      <c r="AO17" s="259">
        <f t="shared" si="17"/>
        <v>1.8149999999999999</v>
      </c>
      <c r="AP17" s="259">
        <f t="shared" si="18"/>
        <v>0</v>
      </c>
      <c r="AQ17" s="244">
        <f t="shared" si="19"/>
        <v>1.8149999999999999</v>
      </c>
      <c r="AR17" s="244">
        <f t="shared" si="20"/>
        <v>0</v>
      </c>
      <c r="AS17" s="244">
        <f t="shared" si="21"/>
        <v>1.8149999999999999</v>
      </c>
      <c r="AT17" s="243">
        <f t="shared" si="1"/>
        <v>1.8149999999999999</v>
      </c>
      <c r="AU17" s="243">
        <v>1815</v>
      </c>
      <c r="AW17" s="245">
        <v>500</v>
      </c>
      <c r="AX17" s="245"/>
      <c r="AY17" s="245">
        <v>500</v>
      </c>
      <c r="AZ17" s="245">
        <v>0</v>
      </c>
      <c r="BA17" s="245">
        <v>0</v>
      </c>
      <c r="BB17" s="245">
        <v>0</v>
      </c>
      <c r="BD17" s="246">
        <f t="shared" si="2"/>
        <v>0.5</v>
      </c>
      <c r="BE17" s="246">
        <f t="shared" si="2"/>
        <v>0</v>
      </c>
      <c r="BF17" s="246">
        <f t="shared" si="3"/>
        <v>0.5</v>
      </c>
      <c r="BG17" s="246">
        <f t="shared" si="4"/>
        <v>0</v>
      </c>
      <c r="BH17" s="246">
        <f t="shared" si="5"/>
        <v>0</v>
      </c>
      <c r="BI17" s="246">
        <f t="shared" si="6"/>
        <v>0</v>
      </c>
      <c r="BK17" s="245">
        <v>500</v>
      </c>
      <c r="BL17" s="245">
        <v>500</v>
      </c>
      <c r="BM17" s="245">
        <v>550</v>
      </c>
      <c r="BN17" s="245">
        <v>265</v>
      </c>
      <c r="BP17" s="246">
        <f t="shared" si="22"/>
        <v>0.5</v>
      </c>
      <c r="BQ17" s="246">
        <f t="shared" si="7"/>
        <v>0.5</v>
      </c>
      <c r="BR17" s="246">
        <f t="shared" si="7"/>
        <v>0.55000000000000004</v>
      </c>
      <c r="BS17" s="246">
        <f t="shared" si="7"/>
        <v>0.26500000000000001</v>
      </c>
    </row>
    <row r="18" spans="1:71" ht="15.95" customHeight="1">
      <c r="A18" s="231">
        <f t="shared" si="8"/>
        <v>6</v>
      </c>
      <c r="B18" s="232" t="s">
        <v>1119</v>
      </c>
      <c r="C18" s="233" t="s">
        <v>631</v>
      </c>
      <c r="D18" s="233"/>
      <c r="E18" s="233" t="s">
        <v>220</v>
      </c>
      <c r="F18" s="232" t="s">
        <v>292</v>
      </c>
      <c r="G18" s="234"/>
      <c r="H18" s="234"/>
      <c r="I18" s="234"/>
      <c r="J18" s="235" t="s">
        <v>65</v>
      </c>
      <c r="K18" s="235" t="s">
        <v>82</v>
      </c>
      <c r="L18" s="236">
        <v>2.7269999999999999</v>
      </c>
      <c r="M18" s="237" t="s">
        <v>83</v>
      </c>
      <c r="N18" s="238">
        <v>3</v>
      </c>
      <c r="O18" s="236">
        <v>0.55000000000000004</v>
      </c>
      <c r="P18" s="236">
        <v>0</v>
      </c>
      <c r="Q18" s="236">
        <f>L18-O18-S18</f>
        <v>1.3769999999999996</v>
      </c>
      <c r="R18" s="236">
        <v>0</v>
      </c>
      <c r="S18" s="236">
        <v>0.8</v>
      </c>
      <c r="T18" s="236">
        <v>0</v>
      </c>
      <c r="U18" s="237">
        <v>0</v>
      </c>
      <c r="V18" s="237">
        <f t="shared" si="9"/>
        <v>2.7269999999999994</v>
      </c>
      <c r="W18" s="237" t="str">
        <f>'[1]Juni 2011'!Q31</f>
        <v>K</v>
      </c>
      <c r="X18" s="237">
        <f t="shared" si="10"/>
        <v>0</v>
      </c>
      <c r="Y18" s="237">
        <v>0.7</v>
      </c>
      <c r="Z18" s="239">
        <f t="shared" si="23"/>
        <v>0.2566923359002567</v>
      </c>
      <c r="AA18" s="237">
        <v>1</v>
      </c>
      <c r="AB18" s="239">
        <f t="shared" si="11"/>
        <v>0.36670333700036672</v>
      </c>
      <c r="AC18" s="237">
        <v>0.4</v>
      </c>
      <c r="AD18" s="239">
        <f t="shared" si="12"/>
        <v>0.1466813348001467</v>
      </c>
      <c r="AE18" s="237">
        <v>0.627</v>
      </c>
      <c r="AF18" s="237">
        <f t="shared" si="13"/>
        <v>3.4970770077007698</v>
      </c>
      <c r="AG18" s="237">
        <f t="shared" si="0"/>
        <v>-0.77007700770076992</v>
      </c>
      <c r="AH18" s="239">
        <f t="shared" si="14"/>
        <v>0.22992299229922994</v>
      </c>
      <c r="AI18" s="240">
        <v>120</v>
      </c>
      <c r="AJ18" s="241">
        <v>160</v>
      </c>
      <c r="AK18" s="235" t="s">
        <v>67</v>
      </c>
      <c r="AL18" s="235"/>
      <c r="AM18" s="259">
        <f t="shared" si="15"/>
        <v>2.7269999999999994</v>
      </c>
      <c r="AN18" s="259">
        <f t="shared" si="16"/>
        <v>0</v>
      </c>
      <c r="AO18" s="259">
        <f t="shared" si="17"/>
        <v>2.7270000000000003</v>
      </c>
      <c r="AP18" s="259">
        <f t="shared" si="18"/>
        <v>0</v>
      </c>
      <c r="AQ18" s="244">
        <f t="shared" si="19"/>
        <v>2.7270000000000003</v>
      </c>
      <c r="AR18" s="244">
        <f t="shared" si="20"/>
        <v>0</v>
      </c>
      <c r="AS18" s="244">
        <f t="shared" si="21"/>
        <v>2.7269999999999994</v>
      </c>
      <c r="AT18" s="243">
        <f t="shared" si="1"/>
        <v>2.7269999999999999</v>
      </c>
      <c r="AU18" s="243">
        <v>2727</v>
      </c>
      <c r="AW18" s="245">
        <v>550</v>
      </c>
      <c r="AX18" s="245">
        <v>0</v>
      </c>
      <c r="AY18" s="245">
        <v>0</v>
      </c>
      <c r="AZ18" s="245">
        <v>0</v>
      </c>
      <c r="BA18" s="245">
        <v>800</v>
      </c>
      <c r="BB18" s="245">
        <v>0</v>
      </c>
      <c r="BD18" s="246">
        <f t="shared" si="2"/>
        <v>0.55000000000000004</v>
      </c>
      <c r="BE18" s="246">
        <f t="shared" si="2"/>
        <v>0</v>
      </c>
      <c r="BF18" s="246">
        <f t="shared" si="3"/>
        <v>0</v>
      </c>
      <c r="BG18" s="246">
        <f t="shared" si="4"/>
        <v>0</v>
      </c>
      <c r="BH18" s="246">
        <f t="shared" si="5"/>
        <v>0.8</v>
      </c>
      <c r="BI18" s="246">
        <f t="shared" si="6"/>
        <v>0</v>
      </c>
      <c r="BK18" s="245">
        <v>700</v>
      </c>
      <c r="BL18" s="245">
        <v>1000</v>
      </c>
      <c r="BM18" s="245">
        <v>400</v>
      </c>
      <c r="BN18" s="245">
        <v>627</v>
      </c>
      <c r="BP18" s="246">
        <f t="shared" si="22"/>
        <v>0.7</v>
      </c>
      <c r="BQ18" s="246">
        <f t="shared" si="7"/>
        <v>1</v>
      </c>
      <c r="BR18" s="246">
        <f t="shared" si="7"/>
        <v>0.4</v>
      </c>
      <c r="BS18" s="246">
        <f t="shared" si="7"/>
        <v>0.627</v>
      </c>
    </row>
    <row r="19" spans="1:71" ht="15.95" customHeight="1">
      <c r="A19" s="231">
        <f t="shared" si="8"/>
        <v>7</v>
      </c>
      <c r="B19" s="232" t="s">
        <v>1120</v>
      </c>
      <c r="C19" s="233" t="s">
        <v>632</v>
      </c>
      <c r="D19" s="233"/>
      <c r="E19" s="233" t="s">
        <v>220</v>
      </c>
      <c r="F19" s="232" t="s">
        <v>292</v>
      </c>
      <c r="G19" s="234"/>
      <c r="H19" s="234"/>
      <c r="I19" s="234"/>
      <c r="J19" s="235" t="s">
        <v>65</v>
      </c>
      <c r="K19" s="235" t="s">
        <v>84</v>
      </c>
      <c r="L19" s="236">
        <v>3.2</v>
      </c>
      <c r="M19" s="237" t="s">
        <v>85</v>
      </c>
      <c r="N19" s="238">
        <v>3.5</v>
      </c>
      <c r="O19" s="236">
        <v>1.5</v>
      </c>
      <c r="P19" s="236">
        <v>0</v>
      </c>
      <c r="Q19" s="236">
        <v>1.7</v>
      </c>
      <c r="R19" s="236">
        <v>0</v>
      </c>
      <c r="S19" s="236">
        <v>0</v>
      </c>
      <c r="T19" s="236">
        <v>0</v>
      </c>
      <c r="U19" s="237">
        <v>0</v>
      </c>
      <c r="V19" s="237">
        <f>SUM(O19:U19)</f>
        <v>3.2</v>
      </c>
      <c r="W19" s="237" t="str">
        <f>'[1]Juni 2011'!Q24</f>
        <v>K</v>
      </c>
      <c r="X19" s="237">
        <f t="shared" si="10"/>
        <v>0</v>
      </c>
      <c r="Y19" s="237">
        <v>0.3</v>
      </c>
      <c r="Z19" s="239">
        <f t="shared" si="23"/>
        <v>9.3749999999999986E-2</v>
      </c>
      <c r="AA19" s="237">
        <v>0.5</v>
      </c>
      <c r="AB19" s="239">
        <f t="shared" si="11"/>
        <v>0.15625</v>
      </c>
      <c r="AC19" s="237">
        <v>1</v>
      </c>
      <c r="AD19" s="239">
        <f t="shared" si="12"/>
        <v>0.3125</v>
      </c>
      <c r="AE19" s="237">
        <v>1.4</v>
      </c>
      <c r="AF19" s="237">
        <f t="shared" si="13"/>
        <v>3.7624999999999997</v>
      </c>
      <c r="AG19" s="237">
        <f t="shared" si="0"/>
        <v>-0.56249999999999956</v>
      </c>
      <c r="AH19" s="239">
        <f t="shared" si="14"/>
        <v>0.43749999999999994</v>
      </c>
      <c r="AI19" s="240">
        <v>520</v>
      </c>
      <c r="AJ19" s="241">
        <v>718</v>
      </c>
      <c r="AK19" s="235" t="s">
        <v>67</v>
      </c>
      <c r="AL19" s="235"/>
      <c r="AM19" s="259">
        <f t="shared" si="15"/>
        <v>3.2</v>
      </c>
      <c r="AN19" s="259">
        <f t="shared" si="16"/>
        <v>0</v>
      </c>
      <c r="AO19" s="259">
        <f t="shared" si="17"/>
        <v>3.2</v>
      </c>
      <c r="AP19" s="259">
        <f t="shared" si="18"/>
        <v>0</v>
      </c>
      <c r="AQ19" s="244">
        <f t="shared" si="19"/>
        <v>3.2</v>
      </c>
      <c r="AR19" s="244">
        <f t="shared" si="20"/>
        <v>0</v>
      </c>
      <c r="AS19" s="244">
        <f t="shared" si="21"/>
        <v>3.2</v>
      </c>
      <c r="AT19" s="243">
        <f t="shared" si="1"/>
        <v>3.2</v>
      </c>
      <c r="AU19" s="243">
        <v>3200</v>
      </c>
      <c r="AW19" s="245">
        <v>1500</v>
      </c>
      <c r="AX19" s="245"/>
      <c r="AY19" s="245">
        <v>250</v>
      </c>
      <c r="AZ19" s="245">
        <v>0</v>
      </c>
      <c r="BA19" s="245">
        <v>0</v>
      </c>
      <c r="BB19" s="245">
        <v>0</v>
      </c>
      <c r="BD19" s="246">
        <f t="shared" si="2"/>
        <v>1.5</v>
      </c>
      <c r="BE19" s="246">
        <f t="shared" si="2"/>
        <v>0</v>
      </c>
      <c r="BF19" s="246">
        <f t="shared" si="3"/>
        <v>0.25</v>
      </c>
      <c r="BG19" s="246">
        <f t="shared" si="4"/>
        <v>0</v>
      </c>
      <c r="BH19" s="246">
        <f t="shared" si="5"/>
        <v>0</v>
      </c>
      <c r="BI19" s="246">
        <f t="shared" si="6"/>
        <v>0</v>
      </c>
      <c r="BK19" s="245">
        <v>500</v>
      </c>
      <c r="BL19" s="245">
        <v>1000</v>
      </c>
      <c r="BM19" s="245">
        <v>1200</v>
      </c>
      <c r="BN19" s="245">
        <v>500</v>
      </c>
      <c r="BP19" s="246">
        <f t="shared" si="22"/>
        <v>0.5</v>
      </c>
      <c r="BQ19" s="246">
        <f t="shared" si="7"/>
        <v>1</v>
      </c>
      <c r="BR19" s="246">
        <f t="shared" si="7"/>
        <v>1.2</v>
      </c>
      <c r="BS19" s="246">
        <f t="shared" si="7"/>
        <v>0.5</v>
      </c>
    </row>
    <row r="20" spans="1:71" ht="15.95" customHeight="1">
      <c r="A20" s="231">
        <f t="shared" si="8"/>
        <v>8</v>
      </c>
      <c r="B20" s="232" t="s">
        <v>1121</v>
      </c>
      <c r="C20" s="233" t="s">
        <v>633</v>
      </c>
      <c r="D20" s="233"/>
      <c r="E20" s="233" t="s">
        <v>848</v>
      </c>
      <c r="F20" s="232" t="s">
        <v>292</v>
      </c>
      <c r="G20" s="234"/>
      <c r="H20" s="234"/>
      <c r="I20" s="234"/>
      <c r="J20" s="235" t="s">
        <v>65</v>
      </c>
      <c r="K20" s="235" t="s">
        <v>86</v>
      </c>
      <c r="L20" s="236">
        <v>2.1800000000000002</v>
      </c>
      <c r="M20" s="237" t="s">
        <v>79</v>
      </c>
      <c r="N20" s="238">
        <v>4</v>
      </c>
      <c r="O20" s="236">
        <v>1</v>
      </c>
      <c r="P20" s="236">
        <v>0</v>
      </c>
      <c r="Q20" s="236">
        <f>L20-O20</f>
        <v>1.1800000000000002</v>
      </c>
      <c r="R20" s="236">
        <v>0</v>
      </c>
      <c r="S20" s="236">
        <v>0</v>
      </c>
      <c r="T20" s="236">
        <v>0</v>
      </c>
      <c r="U20" s="237">
        <v>0</v>
      </c>
      <c r="V20" s="237">
        <f t="shared" si="9"/>
        <v>2.1800000000000002</v>
      </c>
      <c r="W20" s="237" t="str">
        <f>'[1]Juni 2011'!Q51</f>
        <v>K</v>
      </c>
      <c r="X20" s="237">
        <f t="shared" si="10"/>
        <v>0</v>
      </c>
      <c r="Y20" s="237">
        <v>0.5</v>
      </c>
      <c r="Z20" s="239">
        <f t="shared" si="23"/>
        <v>0.2293577981651376</v>
      </c>
      <c r="AA20" s="237">
        <v>1.01</v>
      </c>
      <c r="AB20" s="239">
        <f t="shared" si="11"/>
        <v>0.46330275229357792</v>
      </c>
      <c r="AC20" s="237">
        <v>0.45</v>
      </c>
      <c r="AD20" s="239">
        <f t="shared" si="12"/>
        <v>0.20642201834862384</v>
      </c>
      <c r="AE20" s="237">
        <v>0.22</v>
      </c>
      <c r="AF20" s="237">
        <f t="shared" si="13"/>
        <v>3.0790825688073395</v>
      </c>
      <c r="AG20" s="237">
        <f t="shared" si="0"/>
        <v>-0.89908256880733939</v>
      </c>
      <c r="AH20" s="239">
        <f t="shared" si="14"/>
        <v>0.10091743119266054</v>
      </c>
      <c r="AI20" s="240">
        <v>536</v>
      </c>
      <c r="AJ20" s="241">
        <v>740</v>
      </c>
      <c r="AK20" s="235" t="s">
        <v>67</v>
      </c>
      <c r="AL20" s="235"/>
      <c r="AM20" s="259">
        <f t="shared" si="15"/>
        <v>2.1800000000000002</v>
      </c>
      <c r="AN20" s="259">
        <f t="shared" si="16"/>
        <v>0</v>
      </c>
      <c r="AO20" s="259">
        <f t="shared" si="17"/>
        <v>2.1800000000000002</v>
      </c>
      <c r="AP20" s="259">
        <f t="shared" si="18"/>
        <v>0</v>
      </c>
      <c r="AQ20" s="244">
        <f t="shared" si="19"/>
        <v>2.1800000000000002</v>
      </c>
      <c r="AR20" s="244">
        <f t="shared" si="20"/>
        <v>0</v>
      </c>
      <c r="AS20" s="244">
        <f t="shared" si="21"/>
        <v>2.1800000000000002</v>
      </c>
      <c r="AT20" s="243">
        <f t="shared" si="1"/>
        <v>2.1800000000000002</v>
      </c>
      <c r="AU20" s="243">
        <v>2180</v>
      </c>
      <c r="AW20" s="245">
        <v>1000</v>
      </c>
      <c r="AX20" s="245"/>
      <c r="AY20" s="245">
        <v>250</v>
      </c>
      <c r="AZ20" s="245">
        <v>0</v>
      </c>
      <c r="BA20" s="245"/>
      <c r="BB20" s="245">
        <v>0</v>
      </c>
      <c r="BD20" s="246">
        <f t="shared" si="2"/>
        <v>1</v>
      </c>
      <c r="BE20" s="246">
        <f t="shared" si="2"/>
        <v>0</v>
      </c>
      <c r="BF20" s="246">
        <f t="shared" si="3"/>
        <v>0.25</v>
      </c>
      <c r="BG20" s="246">
        <f t="shared" si="4"/>
        <v>0</v>
      </c>
      <c r="BH20" s="246">
        <f t="shared" si="5"/>
        <v>0</v>
      </c>
      <c r="BI20" s="246">
        <f t="shared" si="6"/>
        <v>0</v>
      </c>
      <c r="BK20" s="245">
        <v>500</v>
      </c>
      <c r="BL20" s="245">
        <v>1010</v>
      </c>
      <c r="BM20" s="245">
        <v>450</v>
      </c>
      <c r="BN20" s="245">
        <v>220</v>
      </c>
      <c r="BP20" s="246">
        <f t="shared" si="22"/>
        <v>0.5</v>
      </c>
      <c r="BQ20" s="246">
        <f t="shared" si="7"/>
        <v>1.01</v>
      </c>
      <c r="BR20" s="246">
        <f t="shared" si="7"/>
        <v>0.45</v>
      </c>
      <c r="BS20" s="246">
        <f t="shared" si="7"/>
        <v>0.22</v>
      </c>
    </row>
    <row r="21" spans="1:71" ht="15.95" customHeight="1">
      <c r="A21" s="231">
        <f t="shared" si="8"/>
        <v>9</v>
      </c>
      <c r="B21" s="232" t="s">
        <v>1122</v>
      </c>
      <c r="C21" s="233" t="s">
        <v>634</v>
      </c>
      <c r="D21" s="233"/>
      <c r="E21" s="233" t="s">
        <v>849</v>
      </c>
      <c r="F21" s="232" t="s">
        <v>292</v>
      </c>
      <c r="G21" s="234"/>
      <c r="H21" s="234"/>
      <c r="I21" s="234"/>
      <c r="J21" s="235" t="s">
        <v>65</v>
      </c>
      <c r="K21" s="247" t="s">
        <v>88</v>
      </c>
      <c r="L21" s="236">
        <v>2.028</v>
      </c>
      <c r="M21" s="237" t="s">
        <v>88</v>
      </c>
      <c r="N21" s="238">
        <v>3</v>
      </c>
      <c r="O21" s="236">
        <v>0.5</v>
      </c>
      <c r="P21" s="236">
        <v>0</v>
      </c>
      <c r="Q21" s="236">
        <f>L21-O21-S21</f>
        <v>0.878</v>
      </c>
      <c r="R21" s="236">
        <v>0</v>
      </c>
      <c r="S21" s="236">
        <v>0.65</v>
      </c>
      <c r="T21" s="236">
        <v>0</v>
      </c>
      <c r="U21" s="237">
        <v>0</v>
      </c>
      <c r="V21" s="237">
        <f t="shared" si="9"/>
        <v>2.028</v>
      </c>
      <c r="W21" s="237" t="str">
        <f>'[1]Juni 2011'!Q47</f>
        <v>K</v>
      </c>
      <c r="X21" s="237">
        <f t="shared" si="10"/>
        <v>0</v>
      </c>
      <c r="Y21" s="237">
        <v>0.45</v>
      </c>
      <c r="Z21" s="239">
        <f t="shared" si="23"/>
        <v>0.22189349112426035</v>
      </c>
      <c r="AA21" s="237">
        <v>0.4</v>
      </c>
      <c r="AB21" s="239">
        <f t="shared" si="11"/>
        <v>0.19723865877712032</v>
      </c>
      <c r="AC21" s="237">
        <v>0.6</v>
      </c>
      <c r="AD21" s="239">
        <f t="shared" si="12"/>
        <v>0.29585798816568049</v>
      </c>
      <c r="AE21" s="237">
        <v>0.57799999999999996</v>
      </c>
      <c r="AF21" s="237">
        <f t="shared" si="13"/>
        <v>2.7429901380670612</v>
      </c>
      <c r="AG21" s="237">
        <f t="shared" si="0"/>
        <v>-0.71499013806706113</v>
      </c>
      <c r="AH21" s="239">
        <f t="shared" si="14"/>
        <v>0.28500986193293881</v>
      </c>
      <c r="AI21" s="240">
        <v>579</v>
      </c>
      <c r="AJ21" s="241">
        <v>371</v>
      </c>
      <c r="AK21" s="235" t="s">
        <v>67</v>
      </c>
      <c r="AL21" s="247"/>
      <c r="AM21" s="259">
        <f t="shared" si="15"/>
        <v>2.028</v>
      </c>
      <c r="AN21" s="259">
        <f t="shared" si="16"/>
        <v>0</v>
      </c>
      <c r="AO21" s="259">
        <f t="shared" si="17"/>
        <v>2.028</v>
      </c>
      <c r="AP21" s="259">
        <f t="shared" si="18"/>
        <v>0</v>
      </c>
      <c r="AQ21" s="244">
        <f t="shared" si="19"/>
        <v>2.028</v>
      </c>
      <c r="AR21" s="244">
        <f t="shared" si="20"/>
        <v>0</v>
      </c>
      <c r="AS21" s="244">
        <f t="shared" si="21"/>
        <v>2.028</v>
      </c>
      <c r="AT21" s="243">
        <f t="shared" si="1"/>
        <v>2.028</v>
      </c>
      <c r="AU21" s="243">
        <v>2028</v>
      </c>
      <c r="AW21" s="245">
        <v>500</v>
      </c>
      <c r="AX21" s="245"/>
      <c r="AY21" s="245">
        <v>250</v>
      </c>
      <c r="AZ21" s="245">
        <v>0</v>
      </c>
      <c r="BA21" s="245">
        <v>650</v>
      </c>
      <c r="BB21" s="245">
        <v>0</v>
      </c>
      <c r="BD21" s="246">
        <f t="shared" si="2"/>
        <v>0.5</v>
      </c>
      <c r="BE21" s="246">
        <f t="shared" si="2"/>
        <v>0</v>
      </c>
      <c r="BF21" s="246">
        <f t="shared" si="3"/>
        <v>0.25</v>
      </c>
      <c r="BG21" s="246">
        <f t="shared" si="4"/>
        <v>0</v>
      </c>
      <c r="BH21" s="246">
        <f t="shared" si="5"/>
        <v>0.65</v>
      </c>
      <c r="BI21" s="246">
        <f t="shared" si="6"/>
        <v>0</v>
      </c>
      <c r="BK21" s="245">
        <v>450</v>
      </c>
      <c r="BL21" s="245">
        <v>400</v>
      </c>
      <c r="BM21" s="245">
        <v>600</v>
      </c>
      <c r="BN21" s="245">
        <v>578</v>
      </c>
      <c r="BP21" s="246">
        <f t="shared" si="22"/>
        <v>0.45</v>
      </c>
      <c r="BQ21" s="246">
        <f t="shared" si="7"/>
        <v>0.4</v>
      </c>
      <c r="BR21" s="246">
        <f t="shared" si="7"/>
        <v>0.6</v>
      </c>
      <c r="BS21" s="246">
        <f t="shared" si="7"/>
        <v>0.57799999999999996</v>
      </c>
    </row>
    <row r="22" spans="1:71" ht="15.95" customHeight="1">
      <c r="A22" s="231">
        <f t="shared" si="8"/>
        <v>10</v>
      </c>
      <c r="B22" s="232" t="s">
        <v>1123</v>
      </c>
      <c r="C22" s="233" t="s">
        <v>635</v>
      </c>
      <c r="D22" s="233"/>
      <c r="E22" s="233" t="s">
        <v>850</v>
      </c>
      <c r="F22" s="232" t="s">
        <v>292</v>
      </c>
      <c r="G22" s="234"/>
      <c r="H22" s="234"/>
      <c r="I22" s="234"/>
      <c r="J22" s="235" t="s">
        <v>65</v>
      </c>
      <c r="K22" s="247" t="s">
        <v>89</v>
      </c>
      <c r="L22" s="236">
        <v>2.2999999999999998</v>
      </c>
      <c r="M22" s="237" t="s">
        <v>89</v>
      </c>
      <c r="N22" s="296">
        <v>3</v>
      </c>
      <c r="O22" s="236">
        <v>0</v>
      </c>
      <c r="P22" s="236">
        <v>0</v>
      </c>
      <c r="Q22" s="236">
        <f>L22-S22-T22</f>
        <v>1.65</v>
      </c>
      <c r="R22" s="236">
        <v>0</v>
      </c>
      <c r="S22" s="236">
        <v>0.15</v>
      </c>
      <c r="T22" s="236">
        <v>0.5</v>
      </c>
      <c r="U22" s="237">
        <v>0</v>
      </c>
      <c r="V22" s="237">
        <f t="shared" si="9"/>
        <v>2.2999999999999998</v>
      </c>
      <c r="W22" s="237" t="str">
        <f>'[1]Juni 2011'!Q48</f>
        <v>K</v>
      </c>
      <c r="X22" s="237">
        <f t="shared" si="10"/>
        <v>0</v>
      </c>
      <c r="Y22" s="237">
        <v>0.4</v>
      </c>
      <c r="Z22" s="239">
        <f t="shared" si="23"/>
        <v>0.17391304347826089</v>
      </c>
      <c r="AA22" s="237">
        <v>0.25</v>
      </c>
      <c r="AB22" s="239">
        <f t="shared" si="11"/>
        <v>0.10869565217391305</v>
      </c>
      <c r="AC22" s="237">
        <v>0.55000000000000004</v>
      </c>
      <c r="AD22" s="239">
        <f t="shared" si="12"/>
        <v>0.23913043478260873</v>
      </c>
      <c r="AE22" s="237">
        <v>1.1000000000000001</v>
      </c>
      <c r="AF22" s="237">
        <f t="shared" si="13"/>
        <v>2.821739130434783</v>
      </c>
      <c r="AG22" s="237">
        <f t="shared" si="0"/>
        <v>-0.52173913043478315</v>
      </c>
      <c r="AH22" s="239">
        <f t="shared" si="14"/>
        <v>0.47826086956521746</v>
      </c>
      <c r="AI22" s="240">
        <v>592</v>
      </c>
      <c r="AJ22" s="241">
        <v>721</v>
      </c>
      <c r="AK22" s="235" t="s">
        <v>67</v>
      </c>
      <c r="AL22" s="247"/>
      <c r="AM22" s="259">
        <f t="shared" si="15"/>
        <v>2.2999999999999998</v>
      </c>
      <c r="AN22" s="259">
        <f t="shared" si="16"/>
        <v>0</v>
      </c>
      <c r="AO22" s="259">
        <f t="shared" si="17"/>
        <v>2.3000000000000003</v>
      </c>
      <c r="AP22" s="259">
        <f t="shared" si="18"/>
        <v>0</v>
      </c>
      <c r="AQ22" s="244">
        <f t="shared" si="19"/>
        <v>2.3000000000000003</v>
      </c>
      <c r="AR22" s="244">
        <f t="shared" si="20"/>
        <v>0</v>
      </c>
      <c r="AS22" s="244">
        <f t="shared" si="21"/>
        <v>2.2999999999999998</v>
      </c>
      <c r="AT22" s="243">
        <f t="shared" si="1"/>
        <v>2.2999999999999998</v>
      </c>
      <c r="AU22" s="243">
        <v>2300</v>
      </c>
      <c r="AW22" s="245">
        <v>0</v>
      </c>
      <c r="AX22" s="245"/>
      <c r="AY22" s="245">
        <v>950</v>
      </c>
      <c r="AZ22" s="245">
        <v>0</v>
      </c>
      <c r="BA22" s="245">
        <v>150</v>
      </c>
      <c r="BB22" s="245">
        <v>500</v>
      </c>
      <c r="BD22" s="246">
        <f t="shared" si="2"/>
        <v>0</v>
      </c>
      <c r="BE22" s="246">
        <f t="shared" si="2"/>
        <v>0</v>
      </c>
      <c r="BF22" s="246">
        <f t="shared" si="3"/>
        <v>0.95</v>
      </c>
      <c r="BG22" s="246">
        <f t="shared" si="4"/>
        <v>0</v>
      </c>
      <c r="BH22" s="246">
        <f t="shared" si="5"/>
        <v>0.15</v>
      </c>
      <c r="BI22" s="246">
        <f t="shared" si="6"/>
        <v>0.5</v>
      </c>
      <c r="BK22" s="245">
        <v>400</v>
      </c>
      <c r="BL22" s="245">
        <v>250</v>
      </c>
      <c r="BM22" s="245">
        <v>550</v>
      </c>
      <c r="BN22" s="245">
        <v>1100</v>
      </c>
      <c r="BP22" s="246">
        <f t="shared" si="22"/>
        <v>0.4</v>
      </c>
      <c r="BQ22" s="246">
        <f t="shared" si="7"/>
        <v>0.25</v>
      </c>
      <c r="BR22" s="246">
        <f t="shared" si="7"/>
        <v>0.55000000000000004</v>
      </c>
      <c r="BS22" s="246">
        <f t="shared" si="7"/>
        <v>1.1000000000000001</v>
      </c>
    </row>
    <row r="23" spans="1:71" ht="15.95" customHeight="1">
      <c r="A23" s="231">
        <f t="shared" si="8"/>
        <v>11</v>
      </c>
      <c r="B23" s="232" t="s">
        <v>1124</v>
      </c>
      <c r="C23" s="233" t="s">
        <v>636</v>
      </c>
      <c r="D23" s="233"/>
      <c r="E23" s="233" t="s">
        <v>851</v>
      </c>
      <c r="F23" s="232" t="s">
        <v>292</v>
      </c>
      <c r="G23" s="234"/>
      <c r="H23" s="234"/>
      <c r="I23" s="234"/>
      <c r="J23" s="235" t="s">
        <v>65</v>
      </c>
      <c r="K23" s="235" t="s">
        <v>90</v>
      </c>
      <c r="L23" s="236">
        <v>3.6629999999999998</v>
      </c>
      <c r="M23" s="237" t="s">
        <v>73</v>
      </c>
      <c r="N23" s="296">
        <v>3</v>
      </c>
      <c r="O23" s="236">
        <f>L23-Q23-S23</f>
        <v>2.6629999999999998</v>
      </c>
      <c r="P23" s="236">
        <v>0</v>
      </c>
      <c r="Q23" s="236">
        <v>0.5</v>
      </c>
      <c r="R23" s="236">
        <v>0</v>
      </c>
      <c r="S23" s="236">
        <v>0.5</v>
      </c>
      <c r="T23" s="236"/>
      <c r="U23" s="237">
        <v>0</v>
      </c>
      <c r="V23" s="237">
        <f t="shared" si="9"/>
        <v>3.6629999999999998</v>
      </c>
      <c r="W23" s="237" t="str">
        <f>'[1]Juni 2011'!Q12</f>
        <v>K</v>
      </c>
      <c r="X23" s="237">
        <f t="shared" si="10"/>
        <v>0</v>
      </c>
      <c r="Y23" s="237">
        <v>0</v>
      </c>
      <c r="Z23" s="239">
        <f t="shared" si="23"/>
        <v>0</v>
      </c>
      <c r="AA23" s="237">
        <v>1.25</v>
      </c>
      <c r="AB23" s="239">
        <f t="shared" si="11"/>
        <v>0.34125034125034126</v>
      </c>
      <c r="AC23" s="237">
        <v>1.25</v>
      </c>
      <c r="AD23" s="239">
        <f t="shared" si="12"/>
        <v>0.34125034125034126</v>
      </c>
      <c r="AE23" s="237">
        <v>1.163</v>
      </c>
      <c r="AF23" s="237">
        <f t="shared" si="13"/>
        <v>4.345500682500683</v>
      </c>
      <c r="AG23" s="237">
        <f t="shared" si="0"/>
        <v>-0.68250068250068319</v>
      </c>
      <c r="AH23" s="239">
        <f t="shared" si="14"/>
        <v>0.31749931749931753</v>
      </c>
      <c r="AI23" s="240">
        <v>2453</v>
      </c>
      <c r="AJ23" s="241">
        <v>3279</v>
      </c>
      <c r="AK23" s="235" t="s">
        <v>67</v>
      </c>
      <c r="AL23" s="247"/>
      <c r="AM23" s="259">
        <f t="shared" si="15"/>
        <v>3.6629999999999998</v>
      </c>
      <c r="AN23" s="259">
        <f t="shared" si="16"/>
        <v>0</v>
      </c>
      <c r="AO23" s="259">
        <f t="shared" si="17"/>
        <v>3.6630000000000003</v>
      </c>
      <c r="AP23" s="259">
        <f t="shared" si="18"/>
        <v>0</v>
      </c>
      <c r="AQ23" s="244">
        <f t="shared" si="19"/>
        <v>3.6630000000000003</v>
      </c>
      <c r="AR23" s="244">
        <f t="shared" si="20"/>
        <v>0</v>
      </c>
      <c r="AS23" s="244">
        <f t="shared" si="21"/>
        <v>3.6629999999999998</v>
      </c>
      <c r="AT23" s="243">
        <f t="shared" si="1"/>
        <v>3.6629999999999998</v>
      </c>
      <c r="AU23" s="243">
        <v>3663</v>
      </c>
      <c r="AW23" s="245">
        <v>2000</v>
      </c>
      <c r="AX23" s="245"/>
      <c r="AY23" s="245">
        <v>500</v>
      </c>
      <c r="AZ23" s="245">
        <v>0</v>
      </c>
      <c r="BA23" s="245">
        <v>500</v>
      </c>
      <c r="BB23" s="245">
        <v>0</v>
      </c>
      <c r="BD23" s="246">
        <f t="shared" si="2"/>
        <v>2</v>
      </c>
      <c r="BE23" s="246">
        <f t="shared" si="2"/>
        <v>0</v>
      </c>
      <c r="BF23" s="246">
        <f t="shared" si="3"/>
        <v>0.5</v>
      </c>
      <c r="BG23" s="246">
        <f t="shared" si="4"/>
        <v>0</v>
      </c>
      <c r="BH23" s="246">
        <f t="shared" si="5"/>
        <v>0.5</v>
      </c>
      <c r="BI23" s="246">
        <f t="shared" si="6"/>
        <v>0</v>
      </c>
      <c r="BK23" s="245">
        <v>0</v>
      </c>
      <c r="BL23" s="245">
        <v>1250</v>
      </c>
      <c r="BM23" s="245">
        <v>1250</v>
      </c>
      <c r="BN23" s="245">
        <v>1163</v>
      </c>
      <c r="BP23" s="246">
        <f t="shared" si="22"/>
        <v>0</v>
      </c>
      <c r="BQ23" s="246">
        <f t="shared" si="7"/>
        <v>1.25</v>
      </c>
      <c r="BR23" s="246">
        <f t="shared" si="7"/>
        <v>1.25</v>
      </c>
      <c r="BS23" s="246">
        <f t="shared" si="7"/>
        <v>1.163</v>
      </c>
    </row>
    <row r="24" spans="1:71" ht="15.95" customHeight="1">
      <c r="A24" s="231">
        <f t="shared" si="8"/>
        <v>12</v>
      </c>
      <c r="B24" s="232" t="s">
        <v>1125</v>
      </c>
      <c r="C24" s="233" t="s">
        <v>637</v>
      </c>
      <c r="D24" s="233"/>
      <c r="E24" s="233" t="s">
        <v>852</v>
      </c>
      <c r="F24" s="232" t="s">
        <v>292</v>
      </c>
      <c r="G24" s="234"/>
      <c r="H24" s="234"/>
      <c r="I24" s="234"/>
      <c r="J24" s="235" t="s">
        <v>65</v>
      </c>
      <c r="K24" s="235" t="s">
        <v>93</v>
      </c>
      <c r="L24" s="236">
        <v>2</v>
      </c>
      <c r="M24" s="237" t="s">
        <v>73</v>
      </c>
      <c r="N24" s="296">
        <v>3</v>
      </c>
      <c r="O24" s="236">
        <v>0.5</v>
      </c>
      <c r="P24" s="236">
        <v>0</v>
      </c>
      <c r="Q24" s="236">
        <v>0</v>
      </c>
      <c r="R24" s="236">
        <v>0</v>
      </c>
      <c r="S24" s="236">
        <v>0</v>
      </c>
      <c r="T24" s="236">
        <v>1.5</v>
      </c>
      <c r="U24" s="237">
        <v>0</v>
      </c>
      <c r="V24" s="237">
        <f t="shared" si="9"/>
        <v>2</v>
      </c>
      <c r="W24" s="237" t="str">
        <f>'[1]Juni 2011'!Q13</f>
        <v>K</v>
      </c>
      <c r="X24" s="237">
        <f t="shared" si="10"/>
        <v>0</v>
      </c>
      <c r="Y24" s="237">
        <v>0</v>
      </c>
      <c r="Z24" s="239">
        <f t="shared" si="23"/>
        <v>0</v>
      </c>
      <c r="AA24" s="237">
        <v>0</v>
      </c>
      <c r="AB24" s="239">
        <f t="shared" si="11"/>
        <v>0</v>
      </c>
      <c r="AC24" s="237">
        <v>0.25</v>
      </c>
      <c r="AD24" s="239">
        <f t="shared" si="12"/>
        <v>0.125</v>
      </c>
      <c r="AE24" s="237">
        <v>1.75</v>
      </c>
      <c r="AF24" s="237">
        <f t="shared" si="13"/>
        <v>2.125</v>
      </c>
      <c r="AG24" s="237">
        <f t="shared" si="0"/>
        <v>-0.125</v>
      </c>
      <c r="AH24" s="239">
        <f t="shared" si="14"/>
        <v>0.875</v>
      </c>
      <c r="AI24" s="240">
        <v>618</v>
      </c>
      <c r="AJ24" s="241">
        <v>852</v>
      </c>
      <c r="AK24" s="235" t="s">
        <v>67</v>
      </c>
      <c r="AL24" s="235"/>
      <c r="AM24" s="259">
        <f t="shared" si="15"/>
        <v>2</v>
      </c>
      <c r="AN24" s="259">
        <f t="shared" si="16"/>
        <v>0</v>
      </c>
      <c r="AO24" s="259">
        <f t="shared" si="17"/>
        <v>2</v>
      </c>
      <c r="AP24" s="259">
        <f t="shared" si="18"/>
        <v>0</v>
      </c>
      <c r="AQ24" s="244">
        <f t="shared" si="19"/>
        <v>2</v>
      </c>
      <c r="AR24" s="244">
        <f t="shared" si="20"/>
        <v>0</v>
      </c>
      <c r="AS24" s="244">
        <f t="shared" si="21"/>
        <v>2</v>
      </c>
      <c r="AT24" s="243">
        <f t="shared" si="1"/>
        <v>2</v>
      </c>
      <c r="AU24" s="243">
        <v>2000</v>
      </c>
      <c r="AW24" s="245">
        <v>500</v>
      </c>
      <c r="AX24" s="245"/>
      <c r="AY24" s="245"/>
      <c r="AZ24" s="245"/>
      <c r="BA24" s="245"/>
      <c r="BB24" s="245">
        <v>1500</v>
      </c>
      <c r="BD24" s="246">
        <f t="shared" si="2"/>
        <v>0.5</v>
      </c>
      <c r="BE24" s="246">
        <f t="shared" si="2"/>
        <v>0</v>
      </c>
      <c r="BF24" s="246">
        <f t="shared" si="3"/>
        <v>0</v>
      </c>
      <c r="BG24" s="246">
        <f t="shared" si="4"/>
        <v>0</v>
      </c>
      <c r="BH24" s="246">
        <f t="shared" si="5"/>
        <v>0</v>
      </c>
      <c r="BI24" s="246">
        <f t="shared" si="6"/>
        <v>1.5</v>
      </c>
      <c r="BK24" s="245">
        <v>0</v>
      </c>
      <c r="BL24" s="245">
        <v>0</v>
      </c>
      <c r="BM24" s="245">
        <v>250</v>
      </c>
      <c r="BN24" s="245">
        <v>1750</v>
      </c>
      <c r="BP24" s="246">
        <f t="shared" si="22"/>
        <v>0</v>
      </c>
      <c r="BQ24" s="246">
        <f t="shared" si="7"/>
        <v>0</v>
      </c>
      <c r="BR24" s="246">
        <f t="shared" si="7"/>
        <v>0.25</v>
      </c>
      <c r="BS24" s="246">
        <f t="shared" si="7"/>
        <v>1.75</v>
      </c>
    </row>
    <row r="25" spans="1:71" ht="15.95" customHeight="1">
      <c r="A25" s="231">
        <f t="shared" si="8"/>
        <v>13</v>
      </c>
      <c r="B25" s="232" t="s">
        <v>1126</v>
      </c>
      <c r="C25" s="233" t="s">
        <v>638</v>
      </c>
      <c r="D25" s="233"/>
      <c r="E25" s="233" t="s">
        <v>849</v>
      </c>
      <c r="F25" s="232" t="s">
        <v>292</v>
      </c>
      <c r="G25" s="234"/>
      <c r="H25" s="234"/>
      <c r="I25" s="234"/>
      <c r="J25" s="235" t="s">
        <v>65</v>
      </c>
      <c r="K25" s="235" t="s">
        <v>95</v>
      </c>
      <c r="L25" s="236">
        <v>5.335</v>
      </c>
      <c r="M25" s="237" t="s">
        <v>95</v>
      </c>
      <c r="N25" s="238">
        <v>3</v>
      </c>
      <c r="O25" s="236">
        <v>0.60499999999999998</v>
      </c>
      <c r="P25" s="236">
        <v>0</v>
      </c>
      <c r="Q25" s="236">
        <v>0.7</v>
      </c>
      <c r="R25" s="236">
        <v>0</v>
      </c>
      <c r="S25" s="236">
        <v>3</v>
      </c>
      <c r="T25" s="236">
        <f>L25-O25-Q25-S25</f>
        <v>1.0300000000000002</v>
      </c>
      <c r="U25" s="237">
        <v>0</v>
      </c>
      <c r="V25" s="237">
        <f t="shared" si="9"/>
        <v>5.335</v>
      </c>
      <c r="W25" s="237" t="str">
        <f>'[1]Juni 2011'!Q78</f>
        <v>K</v>
      </c>
      <c r="X25" s="237">
        <f t="shared" si="10"/>
        <v>0</v>
      </c>
      <c r="Y25" s="237">
        <v>2.2000000000000002</v>
      </c>
      <c r="Z25" s="239">
        <f t="shared" si="23"/>
        <v>0.41237113402061859</v>
      </c>
      <c r="AA25" s="237">
        <v>0.8</v>
      </c>
      <c r="AB25" s="239">
        <f t="shared" si="11"/>
        <v>0.14995313964386131</v>
      </c>
      <c r="AC25" s="237">
        <v>0.8</v>
      </c>
      <c r="AD25" s="239">
        <f t="shared" si="12"/>
        <v>0.14995313964386131</v>
      </c>
      <c r="AE25" s="237">
        <v>1.5349999999999999</v>
      </c>
      <c r="AF25" s="237">
        <f t="shared" si="13"/>
        <v>6.0472774133083416</v>
      </c>
      <c r="AG25" s="237">
        <f t="shared" si="0"/>
        <v>-0.7122774133083416</v>
      </c>
      <c r="AH25" s="239">
        <f t="shared" si="14"/>
        <v>0.28772258669165884</v>
      </c>
      <c r="AI25" s="240">
        <v>81</v>
      </c>
      <c r="AJ25" s="241">
        <v>112</v>
      </c>
      <c r="AK25" s="235" t="s">
        <v>67</v>
      </c>
      <c r="AL25" s="235"/>
      <c r="AM25" s="259">
        <f t="shared" si="15"/>
        <v>5.335</v>
      </c>
      <c r="AN25" s="259">
        <f t="shared" si="16"/>
        <v>0</v>
      </c>
      <c r="AO25" s="259">
        <f t="shared" si="17"/>
        <v>5.335</v>
      </c>
      <c r="AP25" s="259">
        <f t="shared" si="18"/>
        <v>0</v>
      </c>
      <c r="AQ25" s="244">
        <f t="shared" si="19"/>
        <v>5.335</v>
      </c>
      <c r="AR25" s="244">
        <f t="shared" si="20"/>
        <v>0</v>
      </c>
      <c r="AS25" s="244">
        <f t="shared" si="21"/>
        <v>5.335</v>
      </c>
      <c r="AT25" s="243">
        <f t="shared" si="1"/>
        <v>5.335</v>
      </c>
      <c r="AU25" s="243">
        <v>5335</v>
      </c>
      <c r="AW25" s="245">
        <v>605</v>
      </c>
      <c r="AX25" s="245"/>
      <c r="AY25" s="245">
        <v>700</v>
      </c>
      <c r="AZ25" s="245">
        <v>0</v>
      </c>
      <c r="BA25" s="245">
        <v>3000</v>
      </c>
      <c r="BB25" s="245">
        <v>500</v>
      </c>
      <c r="BD25" s="246">
        <f t="shared" si="2"/>
        <v>0.60499999999999998</v>
      </c>
      <c r="BE25" s="246">
        <f t="shared" si="2"/>
        <v>0</v>
      </c>
      <c r="BF25" s="246">
        <f t="shared" si="3"/>
        <v>0.7</v>
      </c>
      <c r="BG25" s="246">
        <f t="shared" si="4"/>
        <v>0</v>
      </c>
      <c r="BH25" s="246">
        <f t="shared" si="5"/>
        <v>3</v>
      </c>
      <c r="BI25" s="246">
        <f t="shared" si="6"/>
        <v>0.5</v>
      </c>
      <c r="BK25" s="245">
        <v>2200</v>
      </c>
      <c r="BL25" s="245">
        <v>800</v>
      </c>
      <c r="BM25" s="245">
        <v>800</v>
      </c>
      <c r="BN25" s="245">
        <v>1535</v>
      </c>
      <c r="BP25" s="246">
        <f t="shared" si="22"/>
        <v>2.2000000000000002</v>
      </c>
      <c r="BQ25" s="246">
        <f t="shared" si="7"/>
        <v>0.8</v>
      </c>
      <c r="BR25" s="246">
        <f t="shared" si="7"/>
        <v>0.8</v>
      </c>
      <c r="BS25" s="246">
        <f t="shared" si="7"/>
        <v>1.5349999999999999</v>
      </c>
    </row>
    <row r="26" spans="1:71" ht="15.95" customHeight="1">
      <c r="A26" s="231">
        <f t="shared" si="8"/>
        <v>14</v>
      </c>
      <c r="B26" s="232" t="s">
        <v>1127</v>
      </c>
      <c r="C26" s="233" t="s">
        <v>639</v>
      </c>
      <c r="D26" s="233"/>
      <c r="E26" s="233" t="s">
        <v>853</v>
      </c>
      <c r="F26" s="232" t="s">
        <v>292</v>
      </c>
      <c r="G26" s="234"/>
      <c r="H26" s="234"/>
      <c r="I26" s="234"/>
      <c r="J26" s="235" t="s">
        <v>65</v>
      </c>
      <c r="K26" s="235" t="s">
        <v>76</v>
      </c>
      <c r="L26" s="236">
        <v>4.6509999999999998</v>
      </c>
      <c r="M26" s="237" t="s">
        <v>99</v>
      </c>
      <c r="N26" s="238">
        <v>3</v>
      </c>
      <c r="O26" s="236">
        <f>L26-Q26-S26</f>
        <v>2.7509999999999994</v>
      </c>
      <c r="P26" s="236"/>
      <c r="Q26" s="236">
        <v>0.65</v>
      </c>
      <c r="R26" s="236">
        <v>0</v>
      </c>
      <c r="S26" s="236">
        <v>1.25</v>
      </c>
      <c r="T26" s="236">
        <v>0</v>
      </c>
      <c r="U26" s="237">
        <v>0</v>
      </c>
      <c r="V26" s="237">
        <f t="shared" si="9"/>
        <v>4.6509999999999998</v>
      </c>
      <c r="W26" s="237" t="str">
        <f>'[1]Juni 2011'!Q14</f>
        <v>K</v>
      </c>
      <c r="X26" s="237">
        <f t="shared" si="10"/>
        <v>0</v>
      </c>
      <c r="Y26" s="237">
        <v>0.5</v>
      </c>
      <c r="Z26" s="239">
        <f t="shared" si="23"/>
        <v>0.10750376263169212</v>
      </c>
      <c r="AA26" s="237">
        <v>0.5</v>
      </c>
      <c r="AB26" s="239">
        <f t="shared" si="11"/>
        <v>0.10750376263169212</v>
      </c>
      <c r="AC26" s="237">
        <v>1.5</v>
      </c>
      <c r="AD26" s="239">
        <f t="shared" si="12"/>
        <v>0.32251128789507633</v>
      </c>
      <c r="AE26" s="237">
        <v>2.1509999999999998</v>
      </c>
      <c r="AF26" s="237">
        <f t="shared" si="13"/>
        <v>5.1885188131584599</v>
      </c>
      <c r="AG26" s="237">
        <f t="shared" si="0"/>
        <v>-0.53751881315846006</v>
      </c>
      <c r="AH26" s="239">
        <f t="shared" si="14"/>
        <v>0.46248118684153944</v>
      </c>
      <c r="AI26" s="240">
        <v>498</v>
      </c>
      <c r="AJ26" s="241">
        <v>738</v>
      </c>
      <c r="AK26" s="235" t="s">
        <v>67</v>
      </c>
      <c r="AL26" s="235"/>
      <c r="AM26" s="259">
        <f t="shared" si="15"/>
        <v>4.6509999999999998</v>
      </c>
      <c r="AN26" s="259">
        <f t="shared" si="16"/>
        <v>0</v>
      </c>
      <c r="AO26" s="259">
        <f t="shared" si="17"/>
        <v>4.6509999999999998</v>
      </c>
      <c r="AP26" s="259">
        <f t="shared" si="18"/>
        <v>0</v>
      </c>
      <c r="AQ26" s="244">
        <f t="shared" si="19"/>
        <v>4.6509999999999998</v>
      </c>
      <c r="AR26" s="244">
        <f t="shared" si="20"/>
        <v>0</v>
      </c>
      <c r="AS26" s="244">
        <f t="shared" si="21"/>
        <v>4.6509999999999998</v>
      </c>
      <c r="AT26" s="243">
        <f t="shared" si="1"/>
        <v>4.6509999999999998</v>
      </c>
      <c r="AU26" s="243">
        <v>4651</v>
      </c>
      <c r="AW26" s="245">
        <v>1900</v>
      </c>
      <c r="AX26" s="245"/>
      <c r="AY26" s="245">
        <v>650</v>
      </c>
      <c r="AZ26" s="245">
        <v>0</v>
      </c>
      <c r="BA26" s="245">
        <v>1250</v>
      </c>
      <c r="BB26" s="245">
        <v>0</v>
      </c>
      <c r="BD26" s="246">
        <f t="shared" si="2"/>
        <v>1.9</v>
      </c>
      <c r="BE26" s="246">
        <f t="shared" si="2"/>
        <v>0</v>
      </c>
      <c r="BF26" s="246">
        <f t="shared" si="3"/>
        <v>0.65</v>
      </c>
      <c r="BG26" s="246">
        <f t="shared" si="4"/>
        <v>0</v>
      </c>
      <c r="BH26" s="246">
        <f t="shared" si="5"/>
        <v>1.25</v>
      </c>
      <c r="BI26" s="246">
        <f t="shared" si="6"/>
        <v>0</v>
      </c>
      <c r="BK26" s="245">
        <v>500</v>
      </c>
      <c r="BL26" s="245">
        <v>500</v>
      </c>
      <c r="BM26" s="245">
        <v>1500</v>
      </c>
      <c r="BN26" s="245">
        <v>2151</v>
      </c>
      <c r="BP26" s="246">
        <f t="shared" si="22"/>
        <v>0.5</v>
      </c>
      <c r="BQ26" s="246">
        <f t="shared" si="7"/>
        <v>0.5</v>
      </c>
      <c r="BR26" s="246">
        <f t="shared" si="7"/>
        <v>1.5</v>
      </c>
      <c r="BS26" s="246">
        <f t="shared" si="7"/>
        <v>2.1509999999999998</v>
      </c>
    </row>
    <row r="27" spans="1:71" ht="15.95" customHeight="1">
      <c r="A27" s="231">
        <f t="shared" si="8"/>
        <v>15</v>
      </c>
      <c r="B27" s="232" t="s">
        <v>1128</v>
      </c>
      <c r="C27" s="233" t="s">
        <v>640</v>
      </c>
      <c r="D27" s="233"/>
      <c r="E27" s="233" t="s">
        <v>854</v>
      </c>
      <c r="F27" s="232" t="s">
        <v>292</v>
      </c>
      <c r="G27" s="234"/>
      <c r="H27" s="234"/>
      <c r="I27" s="234"/>
      <c r="J27" s="235" t="s">
        <v>65</v>
      </c>
      <c r="K27" s="235" t="s">
        <v>101</v>
      </c>
      <c r="L27" s="236">
        <v>3.3650000000000002</v>
      </c>
      <c r="M27" s="237" t="s">
        <v>101</v>
      </c>
      <c r="N27" s="238">
        <v>3</v>
      </c>
      <c r="O27" s="236">
        <f>L27</f>
        <v>3.3650000000000002</v>
      </c>
      <c r="P27" s="236">
        <v>0</v>
      </c>
      <c r="Q27" s="236">
        <v>0</v>
      </c>
      <c r="R27" s="236">
        <v>0</v>
      </c>
      <c r="S27" s="236">
        <v>0</v>
      </c>
      <c r="T27" s="236">
        <v>0</v>
      </c>
      <c r="U27" s="237">
        <v>0</v>
      </c>
      <c r="V27" s="237">
        <f t="shared" si="9"/>
        <v>3.3650000000000002</v>
      </c>
      <c r="W27" s="237" t="str">
        <f>'[1]Juni 2011'!Q15</f>
        <v>K</v>
      </c>
      <c r="X27" s="237">
        <f t="shared" si="10"/>
        <v>0</v>
      </c>
      <c r="Y27" s="237">
        <v>0</v>
      </c>
      <c r="Z27" s="239">
        <f t="shared" si="23"/>
        <v>0</v>
      </c>
      <c r="AA27" s="237">
        <v>0</v>
      </c>
      <c r="AB27" s="239">
        <f t="shared" si="11"/>
        <v>0</v>
      </c>
      <c r="AC27" s="237">
        <v>1</v>
      </c>
      <c r="AD27" s="239">
        <f t="shared" si="12"/>
        <v>0.29717682020802377</v>
      </c>
      <c r="AE27" s="237">
        <v>2.3650000000000002</v>
      </c>
      <c r="AF27" s="237">
        <f t="shared" si="13"/>
        <v>3.6621768202080238</v>
      </c>
      <c r="AG27" s="237">
        <f t="shared" si="0"/>
        <v>-0.29717682020802361</v>
      </c>
      <c r="AH27" s="239">
        <f t="shared" si="14"/>
        <v>0.70282317979197628</v>
      </c>
      <c r="AI27" s="240">
        <v>84</v>
      </c>
      <c r="AJ27" s="241">
        <v>120</v>
      </c>
      <c r="AK27" s="235" t="s">
        <v>67</v>
      </c>
      <c r="AL27" s="235"/>
      <c r="AM27" s="259">
        <f t="shared" si="15"/>
        <v>3.3650000000000002</v>
      </c>
      <c r="AN27" s="259">
        <f t="shared" si="16"/>
        <v>0</v>
      </c>
      <c r="AO27" s="259">
        <f t="shared" si="17"/>
        <v>3.3650000000000002</v>
      </c>
      <c r="AP27" s="259">
        <f t="shared" si="18"/>
        <v>0</v>
      </c>
      <c r="AQ27" s="244">
        <f t="shared" si="19"/>
        <v>3.3650000000000002</v>
      </c>
      <c r="AR27" s="244">
        <f t="shared" si="20"/>
        <v>0</v>
      </c>
      <c r="AS27" s="244">
        <f t="shared" si="21"/>
        <v>3.3650000000000002</v>
      </c>
      <c r="AT27" s="243">
        <f t="shared" si="1"/>
        <v>3.3650000000000002</v>
      </c>
      <c r="AU27" s="243">
        <v>3365</v>
      </c>
      <c r="AW27" s="245">
        <v>2000</v>
      </c>
      <c r="AX27" s="245">
        <v>0</v>
      </c>
      <c r="AY27" s="245">
        <v>0</v>
      </c>
      <c r="AZ27" s="245">
        <v>0</v>
      </c>
      <c r="BA27" s="245">
        <v>0</v>
      </c>
      <c r="BB27" s="245">
        <v>0</v>
      </c>
      <c r="BD27" s="246">
        <f t="shared" si="2"/>
        <v>2</v>
      </c>
      <c r="BE27" s="246">
        <f t="shared" si="2"/>
        <v>0</v>
      </c>
      <c r="BF27" s="246">
        <f t="shared" si="3"/>
        <v>0</v>
      </c>
      <c r="BG27" s="246">
        <f t="shared" si="4"/>
        <v>0</v>
      </c>
      <c r="BH27" s="246">
        <f t="shared" si="5"/>
        <v>0</v>
      </c>
      <c r="BI27" s="246">
        <f t="shared" si="6"/>
        <v>0</v>
      </c>
      <c r="BK27" s="245">
        <v>0</v>
      </c>
      <c r="BL27" s="245">
        <v>0</v>
      </c>
      <c r="BM27" s="245">
        <v>1000</v>
      </c>
      <c r="BN27" s="245">
        <v>2365</v>
      </c>
      <c r="BP27" s="246">
        <f t="shared" si="22"/>
        <v>0</v>
      </c>
      <c r="BQ27" s="246">
        <f t="shared" si="7"/>
        <v>0</v>
      </c>
      <c r="BR27" s="246">
        <f t="shared" si="7"/>
        <v>1</v>
      </c>
      <c r="BS27" s="246">
        <f t="shared" si="7"/>
        <v>2.3650000000000002</v>
      </c>
    </row>
    <row r="28" spans="1:71" ht="15.95" customHeight="1">
      <c r="A28" s="231">
        <f t="shared" si="8"/>
        <v>16</v>
      </c>
      <c r="B28" s="232" t="s">
        <v>1129</v>
      </c>
      <c r="C28" s="233" t="s">
        <v>641</v>
      </c>
      <c r="D28" s="233"/>
      <c r="E28" s="233" t="s">
        <v>855</v>
      </c>
      <c r="F28" s="232" t="s">
        <v>292</v>
      </c>
      <c r="G28" s="234"/>
      <c r="H28" s="234"/>
      <c r="I28" s="234"/>
      <c r="J28" s="235" t="s">
        <v>65</v>
      </c>
      <c r="K28" s="235" t="s">
        <v>93</v>
      </c>
      <c r="L28" s="236">
        <v>7.5</v>
      </c>
      <c r="M28" s="237" t="s">
        <v>93</v>
      </c>
      <c r="N28" s="238">
        <v>4</v>
      </c>
      <c r="O28" s="236">
        <f>L28</f>
        <v>7.5</v>
      </c>
      <c r="P28" s="236">
        <v>0</v>
      </c>
      <c r="Q28" s="236">
        <v>0</v>
      </c>
      <c r="R28" s="236">
        <v>0</v>
      </c>
      <c r="S28" s="236">
        <v>0</v>
      </c>
      <c r="T28" s="236">
        <v>0</v>
      </c>
      <c r="U28" s="237">
        <v>0</v>
      </c>
      <c r="V28" s="237">
        <f t="shared" si="9"/>
        <v>7.5</v>
      </c>
      <c r="W28" s="237" t="str">
        <f>'[1]Juni 2011'!Q16</f>
        <v>K</v>
      </c>
      <c r="X28" s="237">
        <f t="shared" si="10"/>
        <v>0</v>
      </c>
      <c r="Y28" s="237">
        <v>3</v>
      </c>
      <c r="Z28" s="239">
        <f t="shared" si="23"/>
        <v>0.4</v>
      </c>
      <c r="AA28" s="237">
        <v>1</v>
      </c>
      <c r="AB28" s="239">
        <f t="shared" si="11"/>
        <v>0.13333333333333333</v>
      </c>
      <c r="AC28" s="237">
        <v>2</v>
      </c>
      <c r="AD28" s="239">
        <f t="shared" si="12"/>
        <v>0.26666666666666666</v>
      </c>
      <c r="AE28" s="237">
        <v>1.5</v>
      </c>
      <c r="AF28" s="237">
        <f t="shared" si="13"/>
        <v>8.3000000000000007</v>
      </c>
      <c r="AG28" s="237">
        <f t="shared" si="0"/>
        <v>-0.80000000000000071</v>
      </c>
      <c r="AH28" s="239">
        <f t="shared" si="14"/>
        <v>0.2</v>
      </c>
      <c r="AI28" s="240">
        <v>418</v>
      </c>
      <c r="AJ28" s="241">
        <v>578</v>
      </c>
      <c r="AK28" s="235" t="s">
        <v>67</v>
      </c>
      <c r="AL28" s="235"/>
      <c r="AM28" s="259">
        <f t="shared" si="15"/>
        <v>7.5</v>
      </c>
      <c r="AN28" s="259">
        <f t="shared" si="16"/>
        <v>0</v>
      </c>
      <c r="AO28" s="259">
        <f t="shared" si="17"/>
        <v>7.5</v>
      </c>
      <c r="AP28" s="259">
        <f t="shared" si="18"/>
        <v>0</v>
      </c>
      <c r="AQ28" s="244">
        <f t="shared" si="19"/>
        <v>7.5</v>
      </c>
      <c r="AR28" s="244">
        <f t="shared" si="20"/>
        <v>0</v>
      </c>
      <c r="AS28" s="244">
        <f t="shared" si="21"/>
        <v>7.5</v>
      </c>
      <c r="AT28" s="243">
        <f t="shared" si="1"/>
        <v>7.5</v>
      </c>
      <c r="AU28" s="243">
        <v>7500</v>
      </c>
      <c r="AW28" s="245">
        <v>3000</v>
      </c>
      <c r="AX28" s="245"/>
      <c r="AY28" s="245"/>
      <c r="AZ28" s="245"/>
      <c r="BA28" s="245"/>
      <c r="BB28" s="245">
        <v>0</v>
      </c>
      <c r="BD28" s="246">
        <f t="shared" si="2"/>
        <v>3</v>
      </c>
      <c r="BE28" s="246">
        <f t="shared" si="2"/>
        <v>0</v>
      </c>
      <c r="BF28" s="246">
        <f t="shared" si="3"/>
        <v>0</v>
      </c>
      <c r="BG28" s="246">
        <f t="shared" si="4"/>
        <v>0</v>
      </c>
      <c r="BH28" s="246">
        <f t="shared" si="5"/>
        <v>0</v>
      </c>
      <c r="BI28" s="246">
        <f t="shared" si="6"/>
        <v>0</v>
      </c>
      <c r="BK28" s="245">
        <v>3000</v>
      </c>
      <c r="BL28" s="245">
        <v>1000</v>
      </c>
      <c r="BM28" s="245">
        <v>2000</v>
      </c>
      <c r="BN28" s="245">
        <v>1500</v>
      </c>
      <c r="BP28" s="246">
        <f t="shared" si="22"/>
        <v>3</v>
      </c>
      <c r="BQ28" s="246">
        <f t="shared" si="7"/>
        <v>1</v>
      </c>
      <c r="BR28" s="246">
        <f t="shared" si="7"/>
        <v>2</v>
      </c>
      <c r="BS28" s="246">
        <f t="shared" si="7"/>
        <v>1.5</v>
      </c>
    </row>
    <row r="29" spans="1:71" ht="15.95" customHeight="1">
      <c r="A29" s="231">
        <f t="shared" si="8"/>
        <v>17</v>
      </c>
      <c r="B29" s="232" t="s">
        <v>1130</v>
      </c>
      <c r="C29" s="233" t="s">
        <v>642</v>
      </c>
      <c r="D29" s="233"/>
      <c r="E29" s="233" t="s">
        <v>856</v>
      </c>
      <c r="F29" s="232" t="s">
        <v>292</v>
      </c>
      <c r="G29" s="234"/>
      <c r="H29" s="234"/>
      <c r="I29" s="234"/>
      <c r="J29" s="235" t="s">
        <v>65</v>
      </c>
      <c r="K29" s="235" t="s">
        <v>83</v>
      </c>
      <c r="L29" s="236">
        <v>2.58</v>
      </c>
      <c r="M29" s="237" t="s">
        <v>83</v>
      </c>
      <c r="N29" s="238">
        <v>3</v>
      </c>
      <c r="O29" s="236">
        <f>L29</f>
        <v>2.58</v>
      </c>
      <c r="P29" s="236">
        <v>0</v>
      </c>
      <c r="Q29" s="236">
        <v>0</v>
      </c>
      <c r="R29" s="236">
        <v>0</v>
      </c>
      <c r="S29" s="236">
        <v>0</v>
      </c>
      <c r="T29" s="236">
        <v>0</v>
      </c>
      <c r="U29" s="237">
        <v>0</v>
      </c>
      <c r="V29" s="237">
        <f t="shared" si="9"/>
        <v>2.58</v>
      </c>
      <c r="W29" s="237" t="str">
        <f>'[1]Juni 2011'!Q39</f>
        <v>K</v>
      </c>
      <c r="X29" s="237">
        <f t="shared" si="10"/>
        <v>0</v>
      </c>
      <c r="Y29" s="237">
        <v>1</v>
      </c>
      <c r="Z29" s="239">
        <f t="shared" si="23"/>
        <v>0.38759689922480617</v>
      </c>
      <c r="AA29" s="237">
        <v>0.3</v>
      </c>
      <c r="AB29" s="239">
        <f t="shared" si="11"/>
        <v>0.11627906976744186</v>
      </c>
      <c r="AC29" s="237">
        <v>1.28</v>
      </c>
      <c r="AD29" s="239">
        <f t="shared" si="12"/>
        <v>0.49612403100775193</v>
      </c>
      <c r="AE29" s="237">
        <v>0</v>
      </c>
      <c r="AF29" s="237">
        <f t="shared" si="13"/>
        <v>3.58</v>
      </c>
      <c r="AG29" s="237">
        <f t="shared" si="0"/>
        <v>-1</v>
      </c>
      <c r="AH29" s="239">
        <f t="shared" si="14"/>
        <v>0</v>
      </c>
      <c r="AI29" s="240">
        <v>522</v>
      </c>
      <c r="AJ29" s="241">
        <v>708</v>
      </c>
      <c r="AK29" s="235" t="s">
        <v>67</v>
      </c>
      <c r="AL29" s="242"/>
      <c r="AM29" s="259">
        <f t="shared" si="15"/>
        <v>2.58</v>
      </c>
      <c r="AN29" s="259">
        <f t="shared" si="16"/>
        <v>0</v>
      </c>
      <c r="AO29" s="259">
        <f t="shared" si="17"/>
        <v>2.58</v>
      </c>
      <c r="AP29" s="259">
        <f t="shared" si="18"/>
        <v>0</v>
      </c>
      <c r="AQ29" s="244">
        <f t="shared" si="19"/>
        <v>2.58</v>
      </c>
      <c r="AR29" s="244">
        <f t="shared" si="20"/>
        <v>0</v>
      </c>
      <c r="AS29" s="244">
        <f t="shared" si="21"/>
        <v>2.58</v>
      </c>
      <c r="AT29" s="243">
        <f t="shared" si="1"/>
        <v>2.58</v>
      </c>
      <c r="AU29" s="243">
        <v>2580</v>
      </c>
      <c r="AW29" s="245">
        <v>1000</v>
      </c>
      <c r="AX29" s="245"/>
      <c r="AY29" s="245"/>
      <c r="AZ29" s="245"/>
      <c r="BA29" s="245"/>
      <c r="BB29" s="245">
        <v>0</v>
      </c>
      <c r="BD29" s="246">
        <f t="shared" ref="BD29:BE81" si="24">AW29/$BD$12</f>
        <v>1</v>
      </c>
      <c r="BE29" s="246">
        <f t="shared" si="24"/>
        <v>0</v>
      </c>
      <c r="BF29" s="246">
        <f t="shared" si="3"/>
        <v>0</v>
      </c>
      <c r="BG29" s="246">
        <f t="shared" si="4"/>
        <v>0</v>
      </c>
      <c r="BH29" s="246">
        <f t="shared" si="5"/>
        <v>0</v>
      </c>
      <c r="BI29" s="246">
        <f t="shared" si="6"/>
        <v>0</v>
      </c>
      <c r="BK29" s="245">
        <v>1000</v>
      </c>
      <c r="BL29" s="245">
        <v>300</v>
      </c>
      <c r="BM29" s="245">
        <v>1280</v>
      </c>
      <c r="BN29" s="245">
        <v>0</v>
      </c>
      <c r="BP29" s="246">
        <f t="shared" si="22"/>
        <v>1</v>
      </c>
      <c r="BQ29" s="246">
        <f t="shared" si="22"/>
        <v>0.3</v>
      </c>
      <c r="BR29" s="246">
        <f t="shared" si="22"/>
        <v>1.28</v>
      </c>
      <c r="BS29" s="246">
        <f t="shared" si="22"/>
        <v>0</v>
      </c>
    </row>
    <row r="30" spans="1:71" ht="15.95" customHeight="1">
      <c r="A30" s="231">
        <f t="shared" si="8"/>
        <v>18</v>
      </c>
      <c r="B30" s="232" t="s">
        <v>1713</v>
      </c>
      <c r="C30" s="233" t="s">
        <v>1714</v>
      </c>
      <c r="D30" s="233"/>
      <c r="E30" s="233"/>
      <c r="F30" s="232" t="s">
        <v>292</v>
      </c>
      <c r="G30" s="234"/>
      <c r="H30" s="234"/>
      <c r="I30" s="234"/>
      <c r="J30" s="235"/>
      <c r="K30" s="235"/>
      <c r="L30" s="236">
        <f>3.5+2.3</f>
        <v>5.8</v>
      </c>
      <c r="M30" s="237"/>
      <c r="N30" s="238">
        <v>3</v>
      </c>
      <c r="O30" s="236"/>
      <c r="P30" s="236"/>
      <c r="Q30" s="236">
        <v>2.2999999999999998</v>
      </c>
      <c r="R30" s="236"/>
      <c r="S30" s="236"/>
      <c r="T30" s="236"/>
      <c r="U30" s="237">
        <v>3.5</v>
      </c>
      <c r="V30" s="237"/>
      <c r="W30" s="237"/>
      <c r="X30" s="237"/>
      <c r="Y30" s="237"/>
      <c r="Z30" s="239"/>
      <c r="AA30" s="237"/>
      <c r="AB30" s="239"/>
      <c r="AC30" s="237">
        <v>0.7</v>
      </c>
      <c r="AD30" s="239">
        <f t="shared" si="12"/>
        <v>0.12068965517241378</v>
      </c>
      <c r="AE30" s="237">
        <f>L30-AC30</f>
        <v>5.0999999999999996</v>
      </c>
      <c r="AF30" s="237"/>
      <c r="AG30" s="237"/>
      <c r="AH30" s="239">
        <f t="shared" si="14"/>
        <v>0.87931034482758619</v>
      </c>
      <c r="AI30" s="240"/>
      <c r="AJ30" s="241"/>
      <c r="AK30" s="235"/>
      <c r="AL30" s="242"/>
      <c r="AM30" s="259">
        <f t="shared" ref="AM30" si="25">SUM(O30:U30)</f>
        <v>5.8</v>
      </c>
      <c r="AN30" s="259">
        <f t="shared" ref="AN30" si="26">L30-AM30</f>
        <v>0</v>
      </c>
      <c r="AO30" s="259">
        <f t="shared" ref="AO30" si="27">Y30+AA30+AC30+AE30</f>
        <v>5.8</v>
      </c>
      <c r="AP30" s="259">
        <f t="shared" ref="AP30" si="28">L30-AO30</f>
        <v>0</v>
      </c>
      <c r="AQ30" s="244">
        <f t="shared" ref="AQ30" si="29">Y30+AA30+AC30+AE30</f>
        <v>5.8</v>
      </c>
      <c r="AR30" s="244">
        <f t="shared" ref="AR30" si="30">L30-AQ30</f>
        <v>0</v>
      </c>
      <c r="AS30" s="244"/>
      <c r="AW30" s="245"/>
      <c r="AX30" s="245"/>
      <c r="AY30" s="245"/>
      <c r="AZ30" s="245"/>
      <c r="BA30" s="245"/>
      <c r="BB30" s="245"/>
      <c r="BD30" s="246"/>
      <c r="BE30" s="246"/>
      <c r="BF30" s="246"/>
      <c r="BG30" s="246"/>
      <c r="BH30" s="246"/>
      <c r="BI30" s="246"/>
      <c r="BK30" s="245"/>
      <c r="BL30" s="245"/>
      <c r="BM30" s="245"/>
      <c r="BN30" s="245"/>
      <c r="BP30" s="246"/>
      <c r="BQ30" s="246"/>
      <c r="BR30" s="246"/>
      <c r="BS30" s="246"/>
    </row>
    <row r="31" spans="1:71" ht="15.95" customHeight="1">
      <c r="A31" s="231">
        <f t="shared" si="8"/>
        <v>19</v>
      </c>
      <c r="B31" s="232" t="s">
        <v>1131</v>
      </c>
      <c r="C31" s="233" t="s">
        <v>643</v>
      </c>
      <c r="D31" s="233"/>
      <c r="E31" s="233" t="s">
        <v>250</v>
      </c>
      <c r="F31" s="232" t="s">
        <v>333</v>
      </c>
      <c r="G31" s="234"/>
      <c r="H31" s="234"/>
      <c r="I31" s="234"/>
      <c r="J31" s="235" t="s">
        <v>65</v>
      </c>
      <c r="K31" s="235" t="s">
        <v>85</v>
      </c>
      <c r="L31" s="236">
        <v>8.5</v>
      </c>
      <c r="M31" s="237">
        <v>2.1</v>
      </c>
      <c r="N31" s="238">
        <v>3</v>
      </c>
      <c r="O31" s="236">
        <v>1.8</v>
      </c>
      <c r="P31" s="236">
        <v>0</v>
      </c>
      <c r="Q31" s="236">
        <f>L31-O31</f>
        <v>6.7</v>
      </c>
      <c r="R31" s="236">
        <v>0</v>
      </c>
      <c r="S31" s="236">
        <v>0</v>
      </c>
      <c r="T31" s="236">
        <v>0</v>
      </c>
      <c r="U31" s="237">
        <v>0</v>
      </c>
      <c r="V31" s="237">
        <f t="shared" si="9"/>
        <v>8.5</v>
      </c>
      <c r="W31" s="237" t="str">
        <f>'[1]Juni 2011'!Q40</f>
        <v>K</v>
      </c>
      <c r="X31" s="237">
        <f t="shared" si="10"/>
        <v>0</v>
      </c>
      <c r="Y31" s="237">
        <v>0.5</v>
      </c>
      <c r="Z31" s="239">
        <f t="shared" si="23"/>
        <v>5.8823529411764705E-2</v>
      </c>
      <c r="AA31" s="237">
        <v>0.5</v>
      </c>
      <c r="AB31" s="239">
        <f t="shared" si="11"/>
        <v>5.8823529411764705E-2</v>
      </c>
      <c r="AC31" s="237">
        <v>2</v>
      </c>
      <c r="AD31" s="239">
        <f t="shared" si="12"/>
        <v>0.23529411764705882</v>
      </c>
      <c r="AE31" s="237">
        <v>5.5</v>
      </c>
      <c r="AF31" s="237">
        <f t="shared" si="13"/>
        <v>8.8529411764705888</v>
      </c>
      <c r="AG31" s="237">
        <f t="shared" si="0"/>
        <v>-0.35294117647058876</v>
      </c>
      <c r="AH31" s="239">
        <f t="shared" si="14"/>
        <v>0.6470588235294118</v>
      </c>
      <c r="AI31" s="240">
        <v>872</v>
      </c>
      <c r="AJ31" s="241">
        <v>1204</v>
      </c>
      <c r="AK31" s="235" t="s">
        <v>67</v>
      </c>
      <c r="AL31" s="242"/>
      <c r="AM31" s="259">
        <f t="shared" si="15"/>
        <v>8.5</v>
      </c>
      <c r="AN31" s="259">
        <f t="shared" si="16"/>
        <v>0</v>
      </c>
      <c r="AO31" s="259">
        <f t="shared" si="17"/>
        <v>8.5</v>
      </c>
      <c r="AP31" s="259">
        <f t="shared" si="18"/>
        <v>0</v>
      </c>
      <c r="AQ31" s="244">
        <f t="shared" si="19"/>
        <v>8.5</v>
      </c>
      <c r="AR31" s="244">
        <f t="shared" si="20"/>
        <v>0</v>
      </c>
      <c r="AS31" s="244">
        <f t="shared" si="21"/>
        <v>8.5</v>
      </c>
      <c r="AT31" s="243">
        <f t="shared" si="1"/>
        <v>8.5</v>
      </c>
      <c r="AU31" s="243">
        <v>8500</v>
      </c>
      <c r="AW31" s="245">
        <v>1800</v>
      </c>
      <c r="AX31" s="245"/>
      <c r="AY31" s="245">
        <v>500</v>
      </c>
      <c r="AZ31" s="245">
        <v>0</v>
      </c>
      <c r="BA31" s="245">
        <v>0</v>
      </c>
      <c r="BB31" s="245">
        <v>0</v>
      </c>
      <c r="BD31" s="246">
        <f t="shared" si="24"/>
        <v>1.8</v>
      </c>
      <c r="BE31" s="246">
        <f t="shared" si="24"/>
        <v>0</v>
      </c>
      <c r="BF31" s="246">
        <f t="shared" ref="BF31:BI34" si="31">AY31/$BD$12</f>
        <v>0.5</v>
      </c>
      <c r="BG31" s="246">
        <f t="shared" si="31"/>
        <v>0</v>
      </c>
      <c r="BH31" s="246">
        <f t="shared" si="31"/>
        <v>0</v>
      </c>
      <c r="BI31" s="246">
        <f t="shared" si="31"/>
        <v>0</v>
      </c>
      <c r="BK31" s="245">
        <v>500</v>
      </c>
      <c r="BL31" s="245">
        <v>500</v>
      </c>
      <c r="BM31" s="245">
        <v>2000</v>
      </c>
      <c r="BN31" s="245">
        <v>5500</v>
      </c>
      <c r="BP31" s="246">
        <f t="shared" si="22"/>
        <v>0.5</v>
      </c>
      <c r="BQ31" s="246">
        <f t="shared" si="22"/>
        <v>0.5</v>
      </c>
      <c r="BR31" s="246">
        <f t="shared" si="22"/>
        <v>2</v>
      </c>
      <c r="BS31" s="246">
        <f t="shared" si="22"/>
        <v>5.5</v>
      </c>
    </row>
    <row r="32" spans="1:71" ht="15.95" customHeight="1">
      <c r="A32" s="231">
        <f t="shared" si="8"/>
        <v>20</v>
      </c>
      <c r="B32" s="232" t="s">
        <v>1132</v>
      </c>
      <c r="C32" s="233" t="s">
        <v>644</v>
      </c>
      <c r="D32" s="233"/>
      <c r="E32" s="233" t="s">
        <v>250</v>
      </c>
      <c r="F32" s="232" t="s">
        <v>333</v>
      </c>
      <c r="G32" s="234"/>
      <c r="H32" s="234"/>
      <c r="I32" s="234"/>
      <c r="J32" s="235" t="s">
        <v>65</v>
      </c>
      <c r="K32" s="235" t="s">
        <v>106</v>
      </c>
      <c r="L32" s="236">
        <v>0.9</v>
      </c>
      <c r="M32" s="237">
        <v>2.8</v>
      </c>
      <c r="N32" s="238">
        <v>4</v>
      </c>
      <c r="O32" s="236">
        <v>0.55000000000000004</v>
      </c>
      <c r="P32" s="236">
        <f>L32-O32-S32</f>
        <v>0.20999999999999996</v>
      </c>
      <c r="Q32" s="236">
        <v>0</v>
      </c>
      <c r="R32" s="236">
        <v>0</v>
      </c>
      <c r="S32" s="236">
        <v>0.14000000000000001</v>
      </c>
      <c r="T32" s="236">
        <v>0</v>
      </c>
      <c r="U32" s="237">
        <v>0</v>
      </c>
      <c r="V32" s="237">
        <f t="shared" si="9"/>
        <v>0.9</v>
      </c>
      <c r="W32" s="237" t="str">
        <f>'[1]Juni 2011'!Q41</f>
        <v>K</v>
      </c>
      <c r="X32" s="237">
        <f t="shared" si="10"/>
        <v>0</v>
      </c>
      <c r="Y32" s="237">
        <v>0</v>
      </c>
      <c r="Z32" s="239">
        <f t="shared" si="23"/>
        <v>0</v>
      </c>
      <c r="AA32" s="237">
        <v>0</v>
      </c>
      <c r="AB32" s="239">
        <f t="shared" si="11"/>
        <v>0</v>
      </c>
      <c r="AC32" s="237">
        <v>0.51</v>
      </c>
      <c r="AD32" s="239">
        <f t="shared" si="12"/>
        <v>0.56666666666666665</v>
      </c>
      <c r="AE32" s="237">
        <v>0.39</v>
      </c>
      <c r="AF32" s="237">
        <f t="shared" si="13"/>
        <v>1.4666666666666668</v>
      </c>
      <c r="AG32" s="237">
        <f t="shared" si="0"/>
        <v>-0.56666666666666676</v>
      </c>
      <c r="AH32" s="239">
        <f t="shared" si="14"/>
        <v>0.43333333333333335</v>
      </c>
      <c r="AI32" s="240">
        <v>1300</v>
      </c>
      <c r="AJ32" s="241">
        <v>1770</v>
      </c>
      <c r="AK32" s="235" t="s">
        <v>67</v>
      </c>
      <c r="AL32" s="242"/>
      <c r="AM32" s="259">
        <f t="shared" si="15"/>
        <v>0.9</v>
      </c>
      <c r="AN32" s="259">
        <f t="shared" si="16"/>
        <v>0</v>
      </c>
      <c r="AO32" s="259">
        <f t="shared" si="17"/>
        <v>0.9</v>
      </c>
      <c r="AP32" s="259">
        <f t="shared" si="18"/>
        <v>0</v>
      </c>
      <c r="AQ32" s="244">
        <f t="shared" si="19"/>
        <v>0.9</v>
      </c>
      <c r="AR32" s="244">
        <f t="shared" si="20"/>
        <v>0</v>
      </c>
      <c r="AS32" s="244">
        <f t="shared" si="21"/>
        <v>0.9</v>
      </c>
      <c r="AT32" s="243">
        <f t="shared" si="1"/>
        <v>0.9</v>
      </c>
      <c r="AU32" s="243">
        <v>900</v>
      </c>
      <c r="AW32" s="245">
        <v>550</v>
      </c>
      <c r="AX32" s="245"/>
      <c r="AY32" s="245">
        <v>0</v>
      </c>
      <c r="AZ32" s="245">
        <v>0</v>
      </c>
      <c r="BA32" s="245">
        <v>140</v>
      </c>
      <c r="BB32" s="245">
        <v>0</v>
      </c>
      <c r="BD32" s="246">
        <f t="shared" si="24"/>
        <v>0.55000000000000004</v>
      </c>
      <c r="BE32" s="246">
        <f t="shared" si="24"/>
        <v>0</v>
      </c>
      <c r="BF32" s="246">
        <f t="shared" si="31"/>
        <v>0</v>
      </c>
      <c r="BG32" s="246">
        <f t="shared" si="31"/>
        <v>0</v>
      </c>
      <c r="BH32" s="246">
        <f t="shared" si="31"/>
        <v>0.14000000000000001</v>
      </c>
      <c r="BI32" s="246">
        <f t="shared" si="31"/>
        <v>0</v>
      </c>
      <c r="BK32" s="245">
        <v>0</v>
      </c>
      <c r="BL32" s="245">
        <v>0</v>
      </c>
      <c r="BM32" s="245">
        <v>510</v>
      </c>
      <c r="BN32" s="245">
        <v>390</v>
      </c>
      <c r="BP32" s="246">
        <f t="shared" si="22"/>
        <v>0</v>
      </c>
      <c r="BQ32" s="246">
        <f t="shared" si="22"/>
        <v>0</v>
      </c>
      <c r="BR32" s="246">
        <f t="shared" si="22"/>
        <v>0.51</v>
      </c>
      <c r="BS32" s="246">
        <f t="shared" si="22"/>
        <v>0.39</v>
      </c>
    </row>
    <row r="33" spans="1:71" ht="15.95" customHeight="1">
      <c r="A33" s="231">
        <f t="shared" si="8"/>
        <v>21</v>
      </c>
      <c r="B33" s="232" t="s">
        <v>1133</v>
      </c>
      <c r="C33" s="233" t="s">
        <v>645</v>
      </c>
      <c r="D33" s="233"/>
      <c r="E33" s="233" t="s">
        <v>250</v>
      </c>
      <c r="F33" s="232" t="s">
        <v>333</v>
      </c>
      <c r="G33" s="234"/>
      <c r="H33" s="234"/>
      <c r="I33" s="234"/>
      <c r="J33" s="235" t="s">
        <v>65</v>
      </c>
      <c r="K33" s="235" t="s">
        <v>85</v>
      </c>
      <c r="L33" s="236">
        <v>8.1349999999999998</v>
      </c>
      <c r="M33" s="237">
        <v>2</v>
      </c>
      <c r="N33" s="238">
        <v>4</v>
      </c>
      <c r="O33" s="236">
        <f>L33-P33-Q33</f>
        <v>4.1349999999999998</v>
      </c>
      <c r="P33" s="236">
        <v>1</v>
      </c>
      <c r="Q33" s="236">
        <v>3</v>
      </c>
      <c r="R33" s="236">
        <v>0</v>
      </c>
      <c r="S33" s="236">
        <v>0</v>
      </c>
      <c r="T33" s="236">
        <v>0</v>
      </c>
      <c r="U33" s="237">
        <v>0</v>
      </c>
      <c r="V33" s="237">
        <f t="shared" si="9"/>
        <v>8.1349999999999998</v>
      </c>
      <c r="W33" s="237" t="str">
        <f>'[1]Juni 2011'!Q153</f>
        <v>K</v>
      </c>
      <c r="X33" s="237">
        <f t="shared" si="10"/>
        <v>0</v>
      </c>
      <c r="Y33" s="237">
        <v>5</v>
      </c>
      <c r="Z33" s="239">
        <f t="shared" si="23"/>
        <v>0.61462814996926862</v>
      </c>
      <c r="AA33" s="237">
        <v>2</v>
      </c>
      <c r="AB33" s="239">
        <f t="shared" si="11"/>
        <v>0.24585125998770743</v>
      </c>
      <c r="AC33" s="237">
        <v>1</v>
      </c>
      <c r="AD33" s="239">
        <f t="shared" si="12"/>
        <v>0.12292562999385372</v>
      </c>
      <c r="AE33" s="237">
        <v>0.13500000000000001</v>
      </c>
      <c r="AF33" s="237">
        <f t="shared" si="13"/>
        <v>9.1184050399508294</v>
      </c>
      <c r="AG33" s="237">
        <f t="shared" si="0"/>
        <v>-0.98340503995082962</v>
      </c>
      <c r="AH33" s="239">
        <f t="shared" si="14"/>
        <v>1.6594960049170254E-2</v>
      </c>
      <c r="AI33" s="240">
        <v>457</v>
      </c>
      <c r="AJ33" s="241">
        <v>638</v>
      </c>
      <c r="AK33" s="235" t="s">
        <v>67</v>
      </c>
      <c r="AL33" s="242"/>
      <c r="AM33" s="259">
        <f t="shared" si="15"/>
        <v>8.1349999999999998</v>
      </c>
      <c r="AN33" s="259">
        <f t="shared" si="16"/>
        <v>0</v>
      </c>
      <c r="AO33" s="259">
        <f t="shared" si="17"/>
        <v>8.1349999999999998</v>
      </c>
      <c r="AP33" s="259">
        <f t="shared" si="18"/>
        <v>0</v>
      </c>
      <c r="AQ33" s="244">
        <f t="shared" si="19"/>
        <v>8.1349999999999998</v>
      </c>
      <c r="AR33" s="244">
        <f t="shared" si="20"/>
        <v>0</v>
      </c>
      <c r="AS33" s="244">
        <f t="shared" si="21"/>
        <v>8.1349999999999998</v>
      </c>
      <c r="AT33" s="243">
        <f t="shared" si="1"/>
        <v>8.1349999999999998</v>
      </c>
      <c r="AU33" s="243">
        <v>8135</v>
      </c>
      <c r="AW33" s="245">
        <v>4135</v>
      </c>
      <c r="AX33" s="245">
        <v>1000</v>
      </c>
      <c r="AY33" s="245">
        <v>3000</v>
      </c>
      <c r="AZ33" s="245">
        <v>0</v>
      </c>
      <c r="BA33" s="245">
        <v>0</v>
      </c>
      <c r="BB33" s="245">
        <v>0</v>
      </c>
      <c r="BD33" s="246">
        <f t="shared" si="24"/>
        <v>4.1349999999999998</v>
      </c>
      <c r="BE33" s="246">
        <f t="shared" si="24"/>
        <v>1</v>
      </c>
      <c r="BF33" s="246">
        <f t="shared" si="31"/>
        <v>3</v>
      </c>
      <c r="BG33" s="246">
        <f t="shared" si="31"/>
        <v>0</v>
      </c>
      <c r="BH33" s="246">
        <f t="shared" si="31"/>
        <v>0</v>
      </c>
      <c r="BI33" s="246">
        <f t="shared" si="31"/>
        <v>0</v>
      </c>
      <c r="BK33" s="245">
        <v>5000</v>
      </c>
      <c r="BL33" s="245">
        <v>2000</v>
      </c>
      <c r="BM33" s="245">
        <v>1000</v>
      </c>
      <c r="BN33" s="245">
        <v>135</v>
      </c>
      <c r="BP33" s="246">
        <f t="shared" si="22"/>
        <v>5</v>
      </c>
      <c r="BQ33" s="246">
        <f t="shared" si="22"/>
        <v>2</v>
      </c>
      <c r="BR33" s="246">
        <f t="shared" si="22"/>
        <v>1</v>
      </c>
      <c r="BS33" s="246">
        <f t="shared" si="22"/>
        <v>0.13500000000000001</v>
      </c>
    </row>
    <row r="34" spans="1:71" ht="15.95" customHeight="1">
      <c r="A34" s="231">
        <f t="shared" si="8"/>
        <v>22</v>
      </c>
      <c r="B34" s="232" t="s">
        <v>1134</v>
      </c>
      <c r="C34" s="233" t="s">
        <v>646</v>
      </c>
      <c r="D34" s="233"/>
      <c r="E34" s="233" t="s">
        <v>857</v>
      </c>
      <c r="F34" s="232" t="s">
        <v>333</v>
      </c>
      <c r="G34" s="234"/>
      <c r="H34" s="234"/>
      <c r="I34" s="234"/>
      <c r="J34" s="235" t="s">
        <v>65</v>
      </c>
      <c r="K34" s="235" t="s">
        <v>85</v>
      </c>
      <c r="L34" s="236">
        <v>2.5</v>
      </c>
      <c r="M34" s="237">
        <v>2.5</v>
      </c>
      <c r="N34" s="238">
        <v>4</v>
      </c>
      <c r="O34" s="236">
        <v>2.5</v>
      </c>
      <c r="P34" s="236">
        <v>0</v>
      </c>
      <c r="Q34" s="236">
        <v>0</v>
      </c>
      <c r="R34" s="236">
        <v>0</v>
      </c>
      <c r="S34" s="236">
        <v>0</v>
      </c>
      <c r="T34" s="236">
        <v>0</v>
      </c>
      <c r="U34" s="237">
        <v>0</v>
      </c>
      <c r="V34" s="237">
        <f t="shared" si="9"/>
        <v>2.5</v>
      </c>
      <c r="W34" s="237" t="str">
        <f>'[1]Juni 2011'!Q103</f>
        <v>K</v>
      </c>
      <c r="X34" s="237">
        <f t="shared" si="10"/>
        <v>0</v>
      </c>
      <c r="Y34" s="237">
        <v>0.5</v>
      </c>
      <c r="Z34" s="239">
        <f t="shared" si="23"/>
        <v>0.2</v>
      </c>
      <c r="AA34" s="237">
        <v>1.5</v>
      </c>
      <c r="AB34" s="239">
        <f t="shared" si="11"/>
        <v>0.6</v>
      </c>
      <c r="AC34" s="237">
        <v>0.25</v>
      </c>
      <c r="AD34" s="239">
        <f t="shared" si="12"/>
        <v>0.1</v>
      </c>
      <c r="AE34" s="237">
        <v>0.25</v>
      </c>
      <c r="AF34" s="237">
        <f t="shared" si="13"/>
        <v>3.4000000000000004</v>
      </c>
      <c r="AG34" s="237">
        <f t="shared" si="0"/>
        <v>-0.90000000000000036</v>
      </c>
      <c r="AH34" s="239">
        <f t="shared" si="14"/>
        <v>0.1</v>
      </c>
      <c r="AI34" s="240"/>
      <c r="AJ34" s="241"/>
      <c r="AK34" s="235" t="s">
        <v>67</v>
      </c>
      <c r="AL34" s="242"/>
      <c r="AM34" s="259">
        <f t="shared" si="15"/>
        <v>2.5</v>
      </c>
      <c r="AN34" s="259">
        <f t="shared" si="16"/>
        <v>0</v>
      </c>
      <c r="AO34" s="259">
        <f t="shared" si="17"/>
        <v>2.5</v>
      </c>
      <c r="AP34" s="259">
        <f t="shared" si="18"/>
        <v>0</v>
      </c>
      <c r="AQ34" s="244">
        <f t="shared" si="19"/>
        <v>2.5</v>
      </c>
      <c r="AR34" s="244">
        <f t="shared" si="20"/>
        <v>0</v>
      </c>
      <c r="AS34" s="244">
        <f t="shared" si="21"/>
        <v>2.5</v>
      </c>
      <c r="AT34" s="243">
        <f t="shared" si="1"/>
        <v>2.5</v>
      </c>
      <c r="AU34" s="243">
        <v>2500</v>
      </c>
      <c r="AW34" s="245">
        <v>2500</v>
      </c>
      <c r="AX34" s="245"/>
      <c r="AY34" s="245"/>
      <c r="AZ34" s="245"/>
      <c r="BA34" s="245"/>
      <c r="BB34" s="245">
        <v>0</v>
      </c>
      <c r="BD34" s="246">
        <f t="shared" si="24"/>
        <v>2.5</v>
      </c>
      <c r="BE34" s="246">
        <f t="shared" si="24"/>
        <v>0</v>
      </c>
      <c r="BF34" s="246">
        <f t="shared" si="31"/>
        <v>0</v>
      </c>
      <c r="BG34" s="246">
        <f t="shared" si="31"/>
        <v>0</v>
      </c>
      <c r="BH34" s="246">
        <f t="shared" si="31"/>
        <v>0</v>
      </c>
      <c r="BI34" s="246">
        <f t="shared" si="31"/>
        <v>0</v>
      </c>
      <c r="BK34" s="245">
        <v>500</v>
      </c>
      <c r="BL34" s="245">
        <v>1500</v>
      </c>
      <c r="BM34" s="245">
        <v>250</v>
      </c>
      <c r="BN34" s="245">
        <v>250</v>
      </c>
      <c r="BP34" s="246">
        <f t="shared" si="22"/>
        <v>0.5</v>
      </c>
      <c r="BQ34" s="246">
        <f t="shared" si="22"/>
        <v>1.5</v>
      </c>
      <c r="BR34" s="246">
        <f t="shared" si="22"/>
        <v>0.25</v>
      </c>
      <c r="BS34" s="246">
        <f t="shared" si="22"/>
        <v>0.25</v>
      </c>
    </row>
    <row r="35" spans="1:71" ht="15.95" customHeight="1">
      <c r="A35" s="231">
        <f t="shared" si="8"/>
        <v>23</v>
      </c>
      <c r="B35" s="232" t="s">
        <v>1688</v>
      </c>
      <c r="C35" s="233" t="s">
        <v>1662</v>
      </c>
      <c r="D35" s="233"/>
      <c r="E35" s="233"/>
      <c r="F35" s="232" t="s">
        <v>333</v>
      </c>
      <c r="G35" s="234"/>
      <c r="H35" s="234"/>
      <c r="I35" s="234"/>
      <c r="J35" s="235"/>
      <c r="K35" s="235"/>
      <c r="L35" s="236">
        <v>3</v>
      </c>
      <c r="M35" s="237"/>
      <c r="N35" s="253">
        <v>4</v>
      </c>
      <c r="O35" s="236">
        <v>0</v>
      </c>
      <c r="P35" s="236">
        <v>0</v>
      </c>
      <c r="Q35" s="236">
        <v>1</v>
      </c>
      <c r="R35" s="236">
        <v>0</v>
      </c>
      <c r="S35" s="236">
        <v>0</v>
      </c>
      <c r="T35" s="236">
        <v>2</v>
      </c>
      <c r="U35" s="237">
        <v>0</v>
      </c>
      <c r="V35" s="237"/>
      <c r="W35" s="237"/>
      <c r="X35" s="237"/>
      <c r="Y35" s="237">
        <v>1</v>
      </c>
      <c r="Z35" s="239">
        <f t="shared" si="23"/>
        <v>0.33333333333333331</v>
      </c>
      <c r="AA35" s="237"/>
      <c r="AB35" s="239"/>
      <c r="AC35" s="237"/>
      <c r="AD35" s="239"/>
      <c r="AE35" s="237">
        <v>2</v>
      </c>
      <c r="AF35" s="237"/>
      <c r="AG35" s="237"/>
      <c r="AH35" s="239">
        <f t="shared" si="14"/>
        <v>0.66666666666666663</v>
      </c>
      <c r="AI35" s="240"/>
      <c r="AJ35" s="241"/>
      <c r="AK35" s="235" t="s">
        <v>67</v>
      </c>
      <c r="AL35" s="242"/>
      <c r="AM35" s="259">
        <f t="shared" si="15"/>
        <v>3</v>
      </c>
      <c r="AN35" s="259">
        <f t="shared" si="16"/>
        <v>0</v>
      </c>
      <c r="AO35" s="259">
        <f t="shared" si="17"/>
        <v>3</v>
      </c>
      <c r="AP35" s="259">
        <f t="shared" si="18"/>
        <v>0</v>
      </c>
      <c r="AQ35" s="244">
        <f t="shared" ref="AQ35:AQ38" si="32">Y35+AA35+AC35+AE35</f>
        <v>3</v>
      </c>
      <c r="AR35" s="244">
        <f t="shared" ref="AR35:AR38" si="33">L35-AQ35</f>
        <v>0</v>
      </c>
      <c r="AS35" s="244"/>
      <c r="AW35" s="245"/>
      <c r="AX35" s="245"/>
      <c r="AY35" s="245"/>
      <c r="AZ35" s="245"/>
      <c r="BA35" s="245"/>
      <c r="BB35" s="245"/>
      <c r="BD35" s="246"/>
      <c r="BE35" s="246"/>
      <c r="BF35" s="246"/>
      <c r="BG35" s="246"/>
      <c r="BH35" s="246"/>
      <c r="BI35" s="246"/>
      <c r="BK35" s="245"/>
      <c r="BL35" s="245"/>
      <c r="BM35" s="245"/>
      <c r="BN35" s="245"/>
      <c r="BP35" s="246"/>
      <c r="BQ35" s="246"/>
      <c r="BR35" s="246"/>
      <c r="BS35" s="246"/>
    </row>
    <row r="36" spans="1:71" ht="15.95" customHeight="1">
      <c r="A36" s="231">
        <f t="shared" si="8"/>
        <v>24</v>
      </c>
      <c r="B36" s="232" t="s">
        <v>1689</v>
      </c>
      <c r="C36" s="233" t="s">
        <v>1663</v>
      </c>
      <c r="D36" s="233"/>
      <c r="E36" s="233"/>
      <c r="F36" s="232" t="s">
        <v>333</v>
      </c>
      <c r="G36" s="234"/>
      <c r="H36" s="234"/>
      <c r="I36" s="234"/>
      <c r="J36" s="235"/>
      <c r="K36" s="235"/>
      <c r="L36" s="236">
        <v>8</v>
      </c>
      <c r="M36" s="237"/>
      <c r="N36" s="253">
        <v>4</v>
      </c>
      <c r="O36" s="236">
        <v>0</v>
      </c>
      <c r="P36" s="236">
        <v>0</v>
      </c>
      <c r="Q36" s="236">
        <v>4</v>
      </c>
      <c r="R36" s="236">
        <v>0</v>
      </c>
      <c r="S36" s="236">
        <v>0</v>
      </c>
      <c r="T36" s="236">
        <v>4</v>
      </c>
      <c r="U36" s="237">
        <v>0</v>
      </c>
      <c r="V36" s="237"/>
      <c r="W36" s="237"/>
      <c r="X36" s="237"/>
      <c r="Y36" s="237">
        <v>4</v>
      </c>
      <c r="Z36" s="239">
        <f t="shared" si="23"/>
        <v>0.5</v>
      </c>
      <c r="AA36" s="237"/>
      <c r="AB36" s="239"/>
      <c r="AC36" s="237"/>
      <c r="AD36" s="239"/>
      <c r="AE36" s="237">
        <v>4</v>
      </c>
      <c r="AF36" s="237"/>
      <c r="AG36" s="237"/>
      <c r="AH36" s="239">
        <f t="shared" si="14"/>
        <v>0.5</v>
      </c>
      <c r="AI36" s="240"/>
      <c r="AJ36" s="241"/>
      <c r="AK36" s="235" t="s">
        <v>67</v>
      </c>
      <c r="AL36" s="242"/>
      <c r="AM36" s="259">
        <f t="shared" si="15"/>
        <v>8</v>
      </c>
      <c r="AN36" s="259">
        <f t="shared" si="16"/>
        <v>0</v>
      </c>
      <c r="AO36" s="259">
        <f t="shared" si="17"/>
        <v>8</v>
      </c>
      <c r="AP36" s="259">
        <f t="shared" si="18"/>
        <v>0</v>
      </c>
      <c r="AQ36" s="244">
        <f t="shared" si="32"/>
        <v>8</v>
      </c>
      <c r="AR36" s="244">
        <f t="shared" si="33"/>
        <v>0</v>
      </c>
      <c r="AS36" s="244"/>
      <c r="AW36" s="245"/>
      <c r="AX36" s="245"/>
      <c r="AY36" s="245"/>
      <c r="AZ36" s="245"/>
      <c r="BA36" s="245"/>
      <c r="BB36" s="245"/>
      <c r="BD36" s="246"/>
      <c r="BE36" s="246"/>
      <c r="BF36" s="246"/>
      <c r="BG36" s="246"/>
      <c r="BH36" s="246"/>
      <c r="BI36" s="246"/>
      <c r="BK36" s="245"/>
      <c r="BL36" s="245"/>
      <c r="BM36" s="245"/>
      <c r="BN36" s="245"/>
      <c r="BP36" s="246"/>
      <c r="BQ36" s="246"/>
      <c r="BR36" s="246"/>
      <c r="BS36" s="246"/>
    </row>
    <row r="37" spans="1:71" ht="15.95" customHeight="1">
      <c r="A37" s="231">
        <f t="shared" si="8"/>
        <v>25</v>
      </c>
      <c r="B37" s="232" t="s">
        <v>1690</v>
      </c>
      <c r="C37" s="233" t="s">
        <v>1665</v>
      </c>
      <c r="D37" s="233"/>
      <c r="E37" s="233"/>
      <c r="F37" s="232" t="s">
        <v>333</v>
      </c>
      <c r="G37" s="234"/>
      <c r="H37" s="234"/>
      <c r="I37" s="234"/>
      <c r="J37" s="235"/>
      <c r="K37" s="235"/>
      <c r="L37" s="236">
        <v>7</v>
      </c>
      <c r="M37" s="237"/>
      <c r="N37" s="253">
        <v>4</v>
      </c>
      <c r="O37" s="236">
        <v>0</v>
      </c>
      <c r="P37" s="236">
        <v>0</v>
      </c>
      <c r="Q37" s="236">
        <v>3.5</v>
      </c>
      <c r="R37" s="236">
        <v>0</v>
      </c>
      <c r="S37" s="236">
        <v>0</v>
      </c>
      <c r="T37" s="236">
        <v>3.5</v>
      </c>
      <c r="U37" s="237">
        <v>0</v>
      </c>
      <c r="V37" s="237"/>
      <c r="W37" s="237"/>
      <c r="X37" s="237"/>
      <c r="Y37" s="237">
        <v>2</v>
      </c>
      <c r="Z37" s="239">
        <f t="shared" si="23"/>
        <v>0.2857142857142857</v>
      </c>
      <c r="AA37" s="237">
        <v>1.5</v>
      </c>
      <c r="AB37" s="239">
        <f t="shared" si="11"/>
        <v>0.21428571428571427</v>
      </c>
      <c r="AC37" s="237"/>
      <c r="AD37" s="239"/>
      <c r="AE37" s="237">
        <v>3.5</v>
      </c>
      <c r="AF37" s="237"/>
      <c r="AG37" s="237"/>
      <c r="AH37" s="239">
        <f t="shared" si="14"/>
        <v>0.5</v>
      </c>
      <c r="AI37" s="240"/>
      <c r="AJ37" s="241"/>
      <c r="AK37" s="235" t="s">
        <v>67</v>
      </c>
      <c r="AL37" s="242"/>
      <c r="AM37" s="259">
        <f t="shared" si="15"/>
        <v>7</v>
      </c>
      <c r="AN37" s="259">
        <f t="shared" si="16"/>
        <v>0</v>
      </c>
      <c r="AO37" s="259">
        <f t="shared" si="17"/>
        <v>7</v>
      </c>
      <c r="AP37" s="259">
        <f t="shared" si="18"/>
        <v>0</v>
      </c>
      <c r="AQ37" s="244">
        <f t="shared" si="32"/>
        <v>7</v>
      </c>
      <c r="AR37" s="244">
        <f t="shared" si="33"/>
        <v>0</v>
      </c>
      <c r="AS37" s="244"/>
      <c r="AW37" s="245"/>
      <c r="AX37" s="245"/>
      <c r="AY37" s="245"/>
      <c r="AZ37" s="245"/>
      <c r="BA37" s="245"/>
      <c r="BB37" s="245"/>
      <c r="BD37" s="246"/>
      <c r="BE37" s="246"/>
      <c r="BF37" s="246"/>
      <c r="BG37" s="246"/>
      <c r="BH37" s="246"/>
      <c r="BI37" s="246"/>
      <c r="BK37" s="245"/>
      <c r="BL37" s="245"/>
      <c r="BM37" s="245"/>
      <c r="BN37" s="245"/>
      <c r="BP37" s="246"/>
      <c r="BQ37" s="246"/>
      <c r="BR37" s="246"/>
      <c r="BS37" s="246"/>
    </row>
    <row r="38" spans="1:71" ht="15.95" customHeight="1">
      <c r="A38" s="231">
        <f t="shared" si="8"/>
        <v>26</v>
      </c>
      <c r="B38" s="232" t="s">
        <v>1691</v>
      </c>
      <c r="C38" s="233" t="s">
        <v>1664</v>
      </c>
      <c r="D38" s="233"/>
      <c r="E38" s="233"/>
      <c r="F38" s="232" t="s">
        <v>333</v>
      </c>
      <c r="G38" s="234"/>
      <c r="H38" s="234"/>
      <c r="I38" s="234"/>
      <c r="J38" s="235"/>
      <c r="K38" s="235"/>
      <c r="L38" s="236">
        <v>4</v>
      </c>
      <c r="M38" s="237"/>
      <c r="N38" s="253">
        <v>4</v>
      </c>
      <c r="O38" s="236">
        <v>0</v>
      </c>
      <c r="P38" s="236">
        <v>0</v>
      </c>
      <c r="Q38" s="236">
        <v>2</v>
      </c>
      <c r="R38" s="236">
        <v>0</v>
      </c>
      <c r="S38" s="236">
        <v>0</v>
      </c>
      <c r="T38" s="236">
        <v>2</v>
      </c>
      <c r="U38" s="237">
        <v>0</v>
      </c>
      <c r="V38" s="237"/>
      <c r="W38" s="237"/>
      <c r="X38" s="237"/>
      <c r="Y38" s="237">
        <v>1</v>
      </c>
      <c r="Z38" s="239">
        <f t="shared" si="23"/>
        <v>0.25</v>
      </c>
      <c r="AA38" s="237">
        <v>0.5</v>
      </c>
      <c r="AB38" s="239">
        <f t="shared" si="11"/>
        <v>0.125</v>
      </c>
      <c r="AC38" s="237">
        <v>0.5</v>
      </c>
      <c r="AD38" s="239">
        <f t="shared" si="12"/>
        <v>0.125</v>
      </c>
      <c r="AE38" s="237">
        <v>2</v>
      </c>
      <c r="AF38" s="237"/>
      <c r="AG38" s="237"/>
      <c r="AH38" s="239">
        <f t="shared" si="14"/>
        <v>0.5</v>
      </c>
      <c r="AI38" s="240"/>
      <c r="AJ38" s="241"/>
      <c r="AK38" s="235" t="s">
        <v>67</v>
      </c>
      <c r="AL38" s="242"/>
      <c r="AM38" s="259">
        <f t="shared" si="15"/>
        <v>4</v>
      </c>
      <c r="AN38" s="259">
        <f t="shared" si="16"/>
        <v>0</v>
      </c>
      <c r="AO38" s="259">
        <f t="shared" si="17"/>
        <v>4</v>
      </c>
      <c r="AP38" s="259">
        <f t="shared" si="18"/>
        <v>0</v>
      </c>
      <c r="AQ38" s="244">
        <f t="shared" si="32"/>
        <v>4</v>
      </c>
      <c r="AR38" s="244">
        <f t="shared" si="33"/>
        <v>0</v>
      </c>
      <c r="AS38" s="244"/>
      <c r="AW38" s="245"/>
      <c r="AX38" s="245"/>
      <c r="AY38" s="245"/>
      <c r="AZ38" s="245"/>
      <c r="BA38" s="245"/>
      <c r="BB38" s="245"/>
      <c r="BD38" s="246"/>
      <c r="BE38" s="246"/>
      <c r="BF38" s="246"/>
      <c r="BG38" s="246"/>
      <c r="BH38" s="246"/>
      <c r="BI38" s="246"/>
      <c r="BK38" s="245"/>
      <c r="BL38" s="245"/>
      <c r="BM38" s="245"/>
      <c r="BN38" s="245"/>
      <c r="BP38" s="246"/>
      <c r="BQ38" s="246"/>
      <c r="BR38" s="246"/>
      <c r="BS38" s="246"/>
    </row>
    <row r="39" spans="1:71" ht="15.95" customHeight="1">
      <c r="A39" s="231">
        <f t="shared" si="8"/>
        <v>27</v>
      </c>
      <c r="B39" s="232" t="s">
        <v>1135</v>
      </c>
      <c r="C39" s="233" t="s">
        <v>647</v>
      </c>
      <c r="D39" s="233"/>
      <c r="E39" s="233" t="s">
        <v>858</v>
      </c>
      <c r="F39" s="232" t="s">
        <v>388</v>
      </c>
      <c r="G39" s="234"/>
      <c r="H39" s="234"/>
      <c r="I39" s="234"/>
      <c r="J39" s="235" t="s">
        <v>65</v>
      </c>
      <c r="K39" s="235" t="s">
        <v>85</v>
      </c>
      <c r="L39" s="236">
        <v>7.85</v>
      </c>
      <c r="M39" s="237">
        <v>3.2</v>
      </c>
      <c r="N39" s="238">
        <v>4</v>
      </c>
      <c r="O39" s="236">
        <v>7.85</v>
      </c>
      <c r="P39" s="236">
        <v>0</v>
      </c>
      <c r="Q39" s="236">
        <v>0</v>
      </c>
      <c r="R39" s="236">
        <v>0</v>
      </c>
      <c r="S39" s="236">
        <v>0</v>
      </c>
      <c r="T39" s="236">
        <v>0</v>
      </c>
      <c r="U39" s="237">
        <v>0</v>
      </c>
      <c r="V39" s="237">
        <f t="shared" si="9"/>
        <v>7.85</v>
      </c>
      <c r="W39" s="237" t="str">
        <f>'[1]Juni 2011'!Q104</f>
        <v>K</v>
      </c>
      <c r="X39" s="237">
        <f t="shared" si="10"/>
        <v>0</v>
      </c>
      <c r="Y39" s="237">
        <v>4</v>
      </c>
      <c r="Z39" s="239">
        <f t="shared" si="23"/>
        <v>0.50955414012738853</v>
      </c>
      <c r="AA39" s="237">
        <v>2.5</v>
      </c>
      <c r="AB39" s="239">
        <f t="shared" si="11"/>
        <v>0.31847133757961787</v>
      </c>
      <c r="AC39" s="237">
        <v>0.8</v>
      </c>
      <c r="AD39" s="239">
        <f t="shared" si="12"/>
        <v>0.10191082802547771</v>
      </c>
      <c r="AE39" s="237">
        <v>0.55000000000000004</v>
      </c>
      <c r="AF39" s="237">
        <f t="shared" si="13"/>
        <v>8.7799363057324857</v>
      </c>
      <c r="AG39" s="237">
        <f t="shared" si="0"/>
        <v>-0.92993630573248609</v>
      </c>
      <c r="AH39" s="239">
        <f t="shared" si="14"/>
        <v>7.0063694267515936E-2</v>
      </c>
      <c r="AI39" s="240"/>
      <c r="AJ39" s="241"/>
      <c r="AK39" s="235" t="s">
        <v>67</v>
      </c>
      <c r="AL39" s="242"/>
      <c r="AM39" s="259">
        <f t="shared" si="15"/>
        <v>7.85</v>
      </c>
      <c r="AN39" s="259">
        <f t="shared" si="16"/>
        <v>0</v>
      </c>
      <c r="AO39" s="259">
        <f t="shared" si="17"/>
        <v>7.85</v>
      </c>
      <c r="AP39" s="259">
        <f t="shared" si="18"/>
        <v>0</v>
      </c>
      <c r="AQ39" s="244">
        <f t="shared" si="19"/>
        <v>7.85</v>
      </c>
      <c r="AR39" s="244">
        <f t="shared" si="20"/>
        <v>0</v>
      </c>
      <c r="AS39" s="244">
        <f t="shared" si="21"/>
        <v>7.85</v>
      </c>
      <c r="AT39" s="243">
        <f t="shared" si="1"/>
        <v>7.85</v>
      </c>
      <c r="AU39" s="243">
        <v>7850</v>
      </c>
      <c r="AW39" s="245">
        <v>7850</v>
      </c>
      <c r="AX39" s="245">
        <v>0</v>
      </c>
      <c r="AY39" s="245">
        <v>0</v>
      </c>
      <c r="AZ39" s="245">
        <v>0</v>
      </c>
      <c r="BA39" s="245">
        <v>0</v>
      </c>
      <c r="BB39" s="245">
        <v>0</v>
      </c>
      <c r="BD39" s="246">
        <f t="shared" si="24"/>
        <v>7.85</v>
      </c>
      <c r="BE39" s="246">
        <f t="shared" si="24"/>
        <v>0</v>
      </c>
      <c r="BF39" s="246">
        <f t="shared" ref="BF39:BF53" si="34">AY39/$BD$12</f>
        <v>0</v>
      </c>
      <c r="BG39" s="246">
        <f t="shared" ref="BG39:BG53" si="35">AZ39/$BD$12</f>
        <v>0</v>
      </c>
      <c r="BH39" s="246">
        <f t="shared" ref="BH39:BH53" si="36">BA39/$BD$12</f>
        <v>0</v>
      </c>
      <c r="BI39" s="246">
        <f t="shared" ref="BI39:BI53" si="37">BB39/$BD$12</f>
        <v>0</v>
      </c>
      <c r="BK39" s="245">
        <v>4000</v>
      </c>
      <c r="BL39" s="245">
        <v>2500</v>
      </c>
      <c r="BM39" s="245">
        <v>800</v>
      </c>
      <c r="BN39" s="245">
        <v>550</v>
      </c>
      <c r="BP39" s="246">
        <f t="shared" si="22"/>
        <v>4</v>
      </c>
      <c r="BQ39" s="246">
        <f t="shared" si="22"/>
        <v>2.5</v>
      </c>
      <c r="BR39" s="246">
        <f t="shared" si="22"/>
        <v>0.8</v>
      </c>
      <c r="BS39" s="246">
        <f t="shared" si="22"/>
        <v>0.55000000000000004</v>
      </c>
    </row>
    <row r="40" spans="1:71" ht="15.95" customHeight="1">
      <c r="A40" s="231">
        <f t="shared" si="8"/>
        <v>28</v>
      </c>
      <c r="B40" s="232" t="s">
        <v>1136</v>
      </c>
      <c r="C40" s="233" t="s">
        <v>648</v>
      </c>
      <c r="D40" s="233"/>
      <c r="E40" s="233" t="s">
        <v>860</v>
      </c>
      <c r="F40" s="232" t="s">
        <v>388</v>
      </c>
      <c r="G40" s="234"/>
      <c r="H40" s="234"/>
      <c r="I40" s="234"/>
      <c r="J40" s="235" t="s">
        <v>110</v>
      </c>
      <c r="K40" s="235" t="s">
        <v>83</v>
      </c>
      <c r="L40" s="236">
        <v>0.35099999999999998</v>
      </c>
      <c r="M40" s="237" t="s">
        <v>83</v>
      </c>
      <c r="N40" s="238">
        <v>4</v>
      </c>
      <c r="O40" s="236">
        <v>0.35099999999999998</v>
      </c>
      <c r="P40" s="236">
        <v>0</v>
      </c>
      <c r="Q40" s="236">
        <v>0</v>
      </c>
      <c r="R40" s="236">
        <v>0</v>
      </c>
      <c r="S40" s="236">
        <v>0</v>
      </c>
      <c r="T40" s="236">
        <v>0</v>
      </c>
      <c r="U40" s="237">
        <v>0</v>
      </c>
      <c r="V40" s="237">
        <f t="shared" si="9"/>
        <v>0.35099999999999998</v>
      </c>
      <c r="W40" s="237" t="str">
        <f>'[1]Juni 2011'!Q105</f>
        <v>K</v>
      </c>
      <c r="X40" s="237">
        <f t="shared" si="10"/>
        <v>0</v>
      </c>
      <c r="Y40" s="237">
        <v>0</v>
      </c>
      <c r="Z40" s="239">
        <f t="shared" si="23"/>
        <v>0</v>
      </c>
      <c r="AA40" s="237">
        <v>0</v>
      </c>
      <c r="AB40" s="239">
        <f t="shared" si="11"/>
        <v>0</v>
      </c>
      <c r="AC40" s="237">
        <v>0.2</v>
      </c>
      <c r="AD40" s="239">
        <f t="shared" si="12"/>
        <v>0.56980056980056981</v>
      </c>
      <c r="AE40" s="237">
        <v>0.151</v>
      </c>
      <c r="AF40" s="237">
        <f t="shared" si="13"/>
        <v>0.9208005698005699</v>
      </c>
      <c r="AG40" s="237">
        <f t="shared" si="0"/>
        <v>-0.56980056980056992</v>
      </c>
      <c r="AH40" s="239">
        <f t="shared" si="14"/>
        <v>0.43019943019943019</v>
      </c>
      <c r="AI40" s="240"/>
      <c r="AJ40" s="241"/>
      <c r="AK40" s="235" t="s">
        <v>67</v>
      </c>
      <c r="AL40" s="242"/>
      <c r="AM40" s="259">
        <f t="shared" si="15"/>
        <v>0.35099999999999998</v>
      </c>
      <c r="AN40" s="259">
        <f t="shared" si="16"/>
        <v>0</v>
      </c>
      <c r="AO40" s="259">
        <f t="shared" si="17"/>
        <v>0.35099999999999998</v>
      </c>
      <c r="AP40" s="259">
        <f t="shared" si="18"/>
        <v>0</v>
      </c>
      <c r="AQ40" s="244">
        <f t="shared" si="19"/>
        <v>0.35099999999999998</v>
      </c>
      <c r="AR40" s="244">
        <f t="shared" si="20"/>
        <v>0</v>
      </c>
      <c r="AS40" s="244">
        <f t="shared" si="21"/>
        <v>0.35099999999999998</v>
      </c>
      <c r="AT40" s="243">
        <f t="shared" si="1"/>
        <v>0.35099999999999998</v>
      </c>
      <c r="AU40" s="243">
        <v>351</v>
      </c>
      <c r="AW40" s="245">
        <v>351</v>
      </c>
      <c r="AX40" s="245">
        <v>0</v>
      </c>
      <c r="AY40" s="245">
        <v>0</v>
      </c>
      <c r="AZ40" s="245">
        <v>0</v>
      </c>
      <c r="BA40" s="245">
        <v>0</v>
      </c>
      <c r="BB40" s="245">
        <v>0</v>
      </c>
      <c r="BD40" s="246">
        <f t="shared" si="24"/>
        <v>0.35099999999999998</v>
      </c>
      <c r="BE40" s="246">
        <f t="shared" si="24"/>
        <v>0</v>
      </c>
      <c r="BF40" s="246">
        <f t="shared" si="34"/>
        <v>0</v>
      </c>
      <c r="BG40" s="246">
        <f t="shared" si="35"/>
        <v>0</v>
      </c>
      <c r="BH40" s="246">
        <f t="shared" si="36"/>
        <v>0</v>
      </c>
      <c r="BI40" s="246">
        <f t="shared" si="37"/>
        <v>0</v>
      </c>
      <c r="BK40" s="245">
        <v>0</v>
      </c>
      <c r="BL40" s="245">
        <v>0</v>
      </c>
      <c r="BM40" s="245">
        <v>200</v>
      </c>
      <c r="BN40" s="245">
        <v>151</v>
      </c>
      <c r="BP40" s="246">
        <f t="shared" si="22"/>
        <v>0</v>
      </c>
      <c r="BQ40" s="246">
        <f t="shared" si="22"/>
        <v>0</v>
      </c>
      <c r="BR40" s="246">
        <f t="shared" si="22"/>
        <v>0.2</v>
      </c>
      <c r="BS40" s="246">
        <f t="shared" si="22"/>
        <v>0.151</v>
      </c>
    </row>
    <row r="41" spans="1:71" ht="15.95" customHeight="1">
      <c r="A41" s="231">
        <f t="shared" si="8"/>
        <v>29</v>
      </c>
      <c r="B41" s="232" t="s">
        <v>1137</v>
      </c>
      <c r="C41" s="233" t="s">
        <v>649</v>
      </c>
      <c r="D41" s="233"/>
      <c r="E41" s="233" t="s">
        <v>859</v>
      </c>
      <c r="F41" s="232" t="s">
        <v>388</v>
      </c>
      <c r="G41" s="234"/>
      <c r="H41" s="234"/>
      <c r="I41" s="234"/>
      <c r="J41" s="235" t="s">
        <v>65</v>
      </c>
      <c r="K41" s="235" t="s">
        <v>113</v>
      </c>
      <c r="L41" s="236">
        <v>7.56</v>
      </c>
      <c r="M41" s="237">
        <v>4.3</v>
      </c>
      <c r="N41" s="238">
        <v>4</v>
      </c>
      <c r="O41" s="236">
        <v>7.56</v>
      </c>
      <c r="P41" s="236">
        <v>0</v>
      </c>
      <c r="Q41" s="236">
        <v>0</v>
      </c>
      <c r="R41" s="236">
        <v>0</v>
      </c>
      <c r="S41" s="236">
        <v>0</v>
      </c>
      <c r="T41" s="236">
        <v>0</v>
      </c>
      <c r="U41" s="237">
        <v>0</v>
      </c>
      <c r="V41" s="237">
        <f t="shared" si="9"/>
        <v>7.56</v>
      </c>
      <c r="W41" s="237" t="str">
        <f>'[1]Juni 2011'!Q106</f>
        <v>K</v>
      </c>
      <c r="X41" s="237">
        <f t="shared" si="10"/>
        <v>0</v>
      </c>
      <c r="Y41" s="237">
        <v>3.5</v>
      </c>
      <c r="Z41" s="239">
        <f t="shared" si="23"/>
        <v>0.46296296296296297</v>
      </c>
      <c r="AA41" s="237">
        <v>2</v>
      </c>
      <c r="AB41" s="239">
        <f t="shared" si="11"/>
        <v>0.26455026455026459</v>
      </c>
      <c r="AC41" s="237">
        <v>2</v>
      </c>
      <c r="AD41" s="239">
        <f t="shared" si="12"/>
        <v>0.26455026455026459</v>
      </c>
      <c r="AE41" s="237">
        <v>0.06</v>
      </c>
      <c r="AF41" s="237">
        <f t="shared" si="13"/>
        <v>8.5520634920634926</v>
      </c>
      <c r="AG41" s="237">
        <f t="shared" si="0"/>
        <v>-0.99206349206349298</v>
      </c>
      <c r="AH41" s="239">
        <f t="shared" si="14"/>
        <v>7.9365079365079361E-3</v>
      </c>
      <c r="AI41" s="240"/>
      <c r="AJ41" s="241"/>
      <c r="AK41" s="235" t="s">
        <v>67</v>
      </c>
      <c r="AL41" s="242"/>
      <c r="AM41" s="259">
        <f t="shared" si="15"/>
        <v>7.56</v>
      </c>
      <c r="AN41" s="259">
        <f t="shared" si="16"/>
        <v>0</v>
      </c>
      <c r="AO41" s="259">
        <f t="shared" si="17"/>
        <v>7.56</v>
      </c>
      <c r="AP41" s="259">
        <f t="shared" si="18"/>
        <v>0</v>
      </c>
      <c r="AQ41" s="244">
        <f t="shared" si="19"/>
        <v>7.56</v>
      </c>
      <c r="AR41" s="244">
        <f t="shared" si="20"/>
        <v>0</v>
      </c>
      <c r="AS41" s="244">
        <f t="shared" si="21"/>
        <v>7.56</v>
      </c>
      <c r="AT41" s="243">
        <f t="shared" si="1"/>
        <v>7.56</v>
      </c>
      <c r="AU41" s="243">
        <v>7560</v>
      </c>
      <c r="AW41" s="245">
        <v>7560</v>
      </c>
      <c r="AX41" s="245">
        <v>0</v>
      </c>
      <c r="AY41" s="245">
        <v>0</v>
      </c>
      <c r="AZ41" s="245">
        <v>0</v>
      </c>
      <c r="BA41" s="245">
        <v>0</v>
      </c>
      <c r="BB41" s="245">
        <v>0</v>
      </c>
      <c r="BD41" s="246">
        <f t="shared" si="24"/>
        <v>7.56</v>
      </c>
      <c r="BE41" s="246">
        <f t="shared" si="24"/>
        <v>0</v>
      </c>
      <c r="BF41" s="246">
        <f t="shared" si="34"/>
        <v>0</v>
      </c>
      <c r="BG41" s="246">
        <f t="shared" si="35"/>
        <v>0</v>
      </c>
      <c r="BH41" s="246">
        <f t="shared" si="36"/>
        <v>0</v>
      </c>
      <c r="BI41" s="246">
        <f t="shared" si="37"/>
        <v>0</v>
      </c>
      <c r="BK41" s="245">
        <v>3500</v>
      </c>
      <c r="BL41" s="245">
        <v>2000</v>
      </c>
      <c r="BM41" s="245">
        <v>2000</v>
      </c>
      <c r="BN41" s="245">
        <v>60</v>
      </c>
      <c r="BP41" s="246">
        <f t="shared" si="22"/>
        <v>3.5</v>
      </c>
      <c r="BQ41" s="246">
        <f t="shared" si="22"/>
        <v>2</v>
      </c>
      <c r="BR41" s="246">
        <f t="shared" si="22"/>
        <v>2</v>
      </c>
      <c r="BS41" s="246">
        <f t="shared" si="22"/>
        <v>0.06</v>
      </c>
    </row>
    <row r="42" spans="1:71" ht="15.95" customHeight="1">
      <c r="A42" s="231">
        <f t="shared" si="8"/>
        <v>30</v>
      </c>
      <c r="B42" s="232" t="s">
        <v>1138</v>
      </c>
      <c r="C42" s="233" t="s">
        <v>650</v>
      </c>
      <c r="D42" s="233" t="s">
        <v>818</v>
      </c>
      <c r="E42" s="233" t="s">
        <v>861</v>
      </c>
      <c r="F42" s="232" t="s">
        <v>388</v>
      </c>
      <c r="G42" s="234"/>
      <c r="H42" s="234"/>
      <c r="I42" s="234"/>
      <c r="J42" s="235" t="s">
        <v>65</v>
      </c>
      <c r="K42" s="235" t="s">
        <v>115</v>
      </c>
      <c r="L42" s="236">
        <v>4.8</v>
      </c>
      <c r="M42" s="237" t="s">
        <v>115</v>
      </c>
      <c r="N42" s="238">
        <v>3</v>
      </c>
      <c r="O42" s="236">
        <v>2</v>
      </c>
      <c r="P42" s="236">
        <v>0</v>
      </c>
      <c r="Q42" s="236">
        <v>0</v>
      </c>
      <c r="R42" s="236">
        <v>0</v>
      </c>
      <c r="S42" s="236">
        <v>0</v>
      </c>
      <c r="T42" s="236">
        <v>2.8</v>
      </c>
      <c r="U42" s="237">
        <v>0</v>
      </c>
      <c r="V42" s="237">
        <f t="shared" si="9"/>
        <v>4.8</v>
      </c>
      <c r="W42" s="237" t="str">
        <f>'[1]Juni 2011'!Q107</f>
        <v>K</v>
      </c>
      <c r="X42" s="237">
        <f t="shared" si="10"/>
        <v>0</v>
      </c>
      <c r="Y42" s="237">
        <v>1</v>
      </c>
      <c r="Z42" s="239">
        <f t="shared" si="23"/>
        <v>0.20833333333333334</v>
      </c>
      <c r="AA42" s="237">
        <v>0.5</v>
      </c>
      <c r="AB42" s="239">
        <f t="shared" si="11"/>
        <v>0.10416666666666667</v>
      </c>
      <c r="AC42" s="237">
        <v>0.25</v>
      </c>
      <c r="AD42" s="239">
        <f t="shared" si="12"/>
        <v>5.2083333333333336E-2</v>
      </c>
      <c r="AE42" s="237">
        <v>3.05</v>
      </c>
      <c r="AF42" s="237">
        <f t="shared" si="13"/>
        <v>5.1645833333333329</v>
      </c>
      <c r="AG42" s="237">
        <f t="shared" si="0"/>
        <v>-0.36458333333333304</v>
      </c>
      <c r="AH42" s="239">
        <f t="shared" si="14"/>
        <v>0.63541666666666663</v>
      </c>
      <c r="AI42" s="240">
        <v>822</v>
      </c>
      <c r="AJ42" s="241">
        <v>1140</v>
      </c>
      <c r="AK42" s="235" t="s">
        <v>67</v>
      </c>
      <c r="AL42" s="235"/>
      <c r="AM42" s="259">
        <f t="shared" si="15"/>
        <v>4.8</v>
      </c>
      <c r="AN42" s="259">
        <f t="shared" si="16"/>
        <v>0</v>
      </c>
      <c r="AO42" s="259">
        <f t="shared" si="17"/>
        <v>4.8</v>
      </c>
      <c r="AP42" s="259">
        <f t="shared" si="18"/>
        <v>0</v>
      </c>
      <c r="AQ42" s="244">
        <f t="shared" si="19"/>
        <v>4.8</v>
      </c>
      <c r="AR42" s="244">
        <f t="shared" si="20"/>
        <v>0</v>
      </c>
      <c r="AS42" s="244">
        <f t="shared" si="21"/>
        <v>4.8</v>
      </c>
      <c r="AT42" s="243">
        <f t="shared" si="1"/>
        <v>4.8</v>
      </c>
      <c r="AU42" s="243">
        <v>4800</v>
      </c>
      <c r="AW42" s="245">
        <v>2000</v>
      </c>
      <c r="AX42" s="245">
        <v>0</v>
      </c>
      <c r="AY42" s="245">
        <v>0</v>
      </c>
      <c r="AZ42" s="245">
        <v>0</v>
      </c>
      <c r="BA42" s="245">
        <v>0</v>
      </c>
      <c r="BB42" s="245">
        <v>2800</v>
      </c>
      <c r="BD42" s="246">
        <f t="shared" si="24"/>
        <v>2</v>
      </c>
      <c r="BE42" s="246">
        <f t="shared" si="24"/>
        <v>0</v>
      </c>
      <c r="BF42" s="246">
        <f t="shared" si="34"/>
        <v>0</v>
      </c>
      <c r="BG42" s="246">
        <f t="shared" si="35"/>
        <v>0</v>
      </c>
      <c r="BH42" s="246">
        <f t="shared" si="36"/>
        <v>0</v>
      </c>
      <c r="BI42" s="246">
        <f t="shared" si="37"/>
        <v>2.8</v>
      </c>
      <c r="BK42" s="245">
        <v>1000</v>
      </c>
      <c r="BL42" s="245">
        <v>500</v>
      </c>
      <c r="BM42" s="245">
        <v>250</v>
      </c>
      <c r="BN42" s="245">
        <v>3050</v>
      </c>
      <c r="BP42" s="246">
        <f t="shared" si="22"/>
        <v>1</v>
      </c>
      <c r="BQ42" s="246">
        <f t="shared" si="22"/>
        <v>0.5</v>
      </c>
      <c r="BR42" s="246">
        <f t="shared" si="22"/>
        <v>0.25</v>
      </c>
      <c r="BS42" s="246">
        <f t="shared" si="22"/>
        <v>3.05</v>
      </c>
    </row>
    <row r="43" spans="1:71" ht="15.95" customHeight="1">
      <c r="A43" s="231">
        <f t="shared" si="8"/>
        <v>31</v>
      </c>
      <c r="B43" s="232" t="s">
        <v>1139</v>
      </c>
      <c r="C43" s="233" t="s">
        <v>651</v>
      </c>
      <c r="D43" s="233"/>
      <c r="E43" s="233" t="s">
        <v>862</v>
      </c>
      <c r="F43" s="232" t="s">
        <v>388</v>
      </c>
      <c r="G43" s="234"/>
      <c r="H43" s="234"/>
      <c r="I43" s="234"/>
      <c r="J43" s="235" t="s">
        <v>65</v>
      </c>
      <c r="K43" s="235" t="s">
        <v>93</v>
      </c>
      <c r="L43" s="236">
        <v>6.5</v>
      </c>
      <c r="M43" s="237" t="s">
        <v>83</v>
      </c>
      <c r="N43" s="238">
        <v>4</v>
      </c>
      <c r="O43" s="236">
        <v>6.5</v>
      </c>
      <c r="P43" s="236">
        <v>0</v>
      </c>
      <c r="Q43" s="236">
        <v>0</v>
      </c>
      <c r="R43" s="236">
        <v>0</v>
      </c>
      <c r="S43" s="236">
        <v>0</v>
      </c>
      <c r="T43" s="236">
        <v>0</v>
      </c>
      <c r="U43" s="237">
        <v>0</v>
      </c>
      <c r="V43" s="237">
        <f t="shared" si="9"/>
        <v>6.5</v>
      </c>
      <c r="W43" s="237" t="str">
        <f>[2]kecamatan!S110</f>
        <v>K</v>
      </c>
      <c r="X43" s="237">
        <f t="shared" si="10"/>
        <v>0</v>
      </c>
      <c r="Y43" s="237">
        <v>4</v>
      </c>
      <c r="Z43" s="239">
        <f t="shared" si="23"/>
        <v>0.61538461538461542</v>
      </c>
      <c r="AA43" s="237">
        <v>1.5</v>
      </c>
      <c r="AB43" s="239">
        <f t="shared" si="11"/>
        <v>0.23076923076923078</v>
      </c>
      <c r="AC43" s="237">
        <v>0.5</v>
      </c>
      <c r="AD43" s="239">
        <f t="shared" si="12"/>
        <v>7.6923076923076927E-2</v>
      </c>
      <c r="AE43" s="237">
        <v>0.5</v>
      </c>
      <c r="AF43" s="237">
        <f t="shared" si="13"/>
        <v>7.4230769230769225</v>
      </c>
      <c r="AG43" s="237">
        <f t="shared" si="0"/>
        <v>-0.92307692307692246</v>
      </c>
      <c r="AH43" s="239">
        <f t="shared" si="14"/>
        <v>7.6923076923076927E-2</v>
      </c>
      <c r="AI43" s="240">
        <v>102</v>
      </c>
      <c r="AJ43" s="241">
        <v>140</v>
      </c>
      <c r="AK43" s="235" t="s">
        <v>67</v>
      </c>
      <c r="AL43" s="235"/>
      <c r="AM43" s="259">
        <f t="shared" si="15"/>
        <v>6.5</v>
      </c>
      <c r="AN43" s="259">
        <f t="shared" si="16"/>
        <v>0</v>
      </c>
      <c r="AO43" s="259">
        <f t="shared" si="17"/>
        <v>6.5</v>
      </c>
      <c r="AP43" s="259">
        <f t="shared" si="18"/>
        <v>0</v>
      </c>
      <c r="AQ43" s="244">
        <f t="shared" si="19"/>
        <v>6.5</v>
      </c>
      <c r="AR43" s="244">
        <f t="shared" si="20"/>
        <v>0</v>
      </c>
      <c r="AS43" s="244">
        <f t="shared" si="21"/>
        <v>6.5</v>
      </c>
      <c r="AT43" s="243">
        <f t="shared" si="1"/>
        <v>6.5</v>
      </c>
      <c r="AU43" s="243">
        <v>6500</v>
      </c>
      <c r="AW43" s="245">
        <v>6500</v>
      </c>
      <c r="AX43" s="245">
        <v>0</v>
      </c>
      <c r="AY43" s="245">
        <v>0</v>
      </c>
      <c r="AZ43" s="245">
        <v>0</v>
      </c>
      <c r="BA43" s="245">
        <v>0</v>
      </c>
      <c r="BB43" s="245">
        <v>0</v>
      </c>
      <c r="BD43" s="246">
        <f t="shared" si="24"/>
        <v>6.5</v>
      </c>
      <c r="BE43" s="246">
        <f t="shared" si="24"/>
        <v>0</v>
      </c>
      <c r="BF43" s="246">
        <f t="shared" si="34"/>
        <v>0</v>
      </c>
      <c r="BG43" s="246">
        <f t="shared" si="35"/>
        <v>0</v>
      </c>
      <c r="BH43" s="246">
        <f t="shared" si="36"/>
        <v>0</v>
      </c>
      <c r="BI43" s="246">
        <f t="shared" si="37"/>
        <v>0</v>
      </c>
      <c r="BK43" s="245">
        <v>4000</v>
      </c>
      <c r="BL43" s="245">
        <v>1500</v>
      </c>
      <c r="BM43" s="245">
        <v>500</v>
      </c>
      <c r="BN43" s="245">
        <v>500</v>
      </c>
      <c r="BP43" s="246">
        <f t="shared" si="22"/>
        <v>4</v>
      </c>
      <c r="BQ43" s="246">
        <f t="shared" si="22"/>
        <v>1.5</v>
      </c>
      <c r="BR43" s="246">
        <f t="shared" si="22"/>
        <v>0.5</v>
      </c>
      <c r="BS43" s="246">
        <f t="shared" si="22"/>
        <v>0.5</v>
      </c>
    </row>
    <row r="44" spans="1:71" ht="15.95" customHeight="1">
      <c r="A44" s="231">
        <f t="shared" si="8"/>
        <v>32</v>
      </c>
      <c r="B44" s="232" t="s">
        <v>1140</v>
      </c>
      <c r="C44" s="233" t="s">
        <v>652</v>
      </c>
      <c r="D44" s="297" t="s">
        <v>428</v>
      </c>
      <c r="E44" s="233" t="s">
        <v>863</v>
      </c>
      <c r="F44" s="232" t="s">
        <v>420</v>
      </c>
      <c r="G44" s="234"/>
      <c r="H44" s="234"/>
      <c r="I44" s="234"/>
      <c r="J44" s="235" t="s">
        <v>65</v>
      </c>
      <c r="K44" s="235" t="s">
        <v>119</v>
      </c>
      <c r="L44" s="236">
        <v>6.22</v>
      </c>
      <c r="M44" s="237" t="s">
        <v>79</v>
      </c>
      <c r="N44" s="238">
        <v>4</v>
      </c>
      <c r="O44" s="236">
        <v>6.22</v>
      </c>
      <c r="P44" s="236">
        <v>0</v>
      </c>
      <c r="Q44" s="236">
        <v>0</v>
      </c>
      <c r="R44" s="236">
        <v>0</v>
      </c>
      <c r="S44" s="236">
        <v>0</v>
      </c>
      <c r="T44" s="236">
        <v>0</v>
      </c>
      <c r="U44" s="237">
        <v>0</v>
      </c>
      <c r="V44" s="237">
        <f t="shared" si="9"/>
        <v>6.22</v>
      </c>
      <c r="W44" s="237" t="str">
        <f>'[1]Juni 2011'!Q114</f>
        <v>K</v>
      </c>
      <c r="X44" s="237">
        <f t="shared" si="10"/>
        <v>0</v>
      </c>
      <c r="Y44" s="237">
        <v>1</v>
      </c>
      <c r="Z44" s="239">
        <f t="shared" si="23"/>
        <v>0.16077170418006431</v>
      </c>
      <c r="AA44" s="237">
        <v>1</v>
      </c>
      <c r="AB44" s="239">
        <f t="shared" si="11"/>
        <v>0.16077170418006431</v>
      </c>
      <c r="AC44" s="237">
        <v>2</v>
      </c>
      <c r="AD44" s="239">
        <f t="shared" si="12"/>
        <v>0.32154340836012862</v>
      </c>
      <c r="AE44" s="237">
        <v>2.2200000000000002</v>
      </c>
      <c r="AF44" s="237">
        <f t="shared" si="13"/>
        <v>6.8630868167202568</v>
      </c>
      <c r="AG44" s="237">
        <f t="shared" si="0"/>
        <v>-0.64308681672025703</v>
      </c>
      <c r="AH44" s="239">
        <f t="shared" si="14"/>
        <v>0.35691318327974281</v>
      </c>
      <c r="AI44" s="240"/>
      <c r="AJ44" s="241"/>
      <c r="AK44" s="235" t="s">
        <v>67</v>
      </c>
      <c r="AL44" s="235"/>
      <c r="AM44" s="259">
        <f t="shared" si="15"/>
        <v>6.22</v>
      </c>
      <c r="AN44" s="259">
        <f t="shared" si="16"/>
        <v>0</v>
      </c>
      <c r="AO44" s="259">
        <f t="shared" si="17"/>
        <v>6.2200000000000006</v>
      </c>
      <c r="AP44" s="259">
        <f t="shared" si="18"/>
        <v>0</v>
      </c>
      <c r="AQ44" s="244">
        <f t="shared" si="19"/>
        <v>6.2200000000000006</v>
      </c>
      <c r="AR44" s="244">
        <f t="shared" si="20"/>
        <v>0</v>
      </c>
      <c r="AS44" s="244">
        <f t="shared" si="21"/>
        <v>6.22</v>
      </c>
      <c r="AT44" s="243">
        <f t="shared" si="1"/>
        <v>6.22</v>
      </c>
      <c r="AU44" s="243">
        <v>6220</v>
      </c>
      <c r="AW44" s="245">
        <v>6220</v>
      </c>
      <c r="AX44" s="245">
        <v>0</v>
      </c>
      <c r="AY44" s="245">
        <v>0</v>
      </c>
      <c r="AZ44" s="245">
        <v>0</v>
      </c>
      <c r="BA44" s="245">
        <v>0</v>
      </c>
      <c r="BB44" s="245">
        <v>0</v>
      </c>
      <c r="BD44" s="246">
        <f t="shared" si="24"/>
        <v>6.22</v>
      </c>
      <c r="BE44" s="246">
        <f t="shared" si="24"/>
        <v>0</v>
      </c>
      <c r="BF44" s="246">
        <f t="shared" si="34"/>
        <v>0</v>
      </c>
      <c r="BG44" s="246">
        <f t="shared" si="35"/>
        <v>0</v>
      </c>
      <c r="BH44" s="246">
        <f t="shared" si="36"/>
        <v>0</v>
      </c>
      <c r="BI44" s="246">
        <f t="shared" si="37"/>
        <v>0</v>
      </c>
      <c r="BK44" s="245">
        <v>1000</v>
      </c>
      <c r="BL44" s="245">
        <v>1000</v>
      </c>
      <c r="BM44" s="245">
        <v>2000</v>
      </c>
      <c r="BN44" s="245">
        <v>2220</v>
      </c>
      <c r="BP44" s="246">
        <f t="shared" si="22"/>
        <v>1</v>
      </c>
      <c r="BQ44" s="246">
        <f t="shared" si="22"/>
        <v>1</v>
      </c>
      <c r="BR44" s="246">
        <f t="shared" si="22"/>
        <v>2</v>
      </c>
      <c r="BS44" s="246">
        <f t="shared" si="22"/>
        <v>2.2200000000000002</v>
      </c>
    </row>
    <row r="45" spans="1:71" ht="15.95" customHeight="1">
      <c r="A45" s="231">
        <f t="shared" si="8"/>
        <v>33</v>
      </c>
      <c r="B45" s="232" t="s">
        <v>1141</v>
      </c>
      <c r="C45" s="233" t="s">
        <v>653</v>
      </c>
      <c r="D45" s="233"/>
      <c r="E45" s="233" t="s">
        <v>864</v>
      </c>
      <c r="F45" s="232" t="s">
        <v>420</v>
      </c>
      <c r="G45" s="234"/>
      <c r="H45" s="234"/>
      <c r="I45" s="234"/>
      <c r="J45" s="235" t="s">
        <v>65</v>
      </c>
      <c r="K45" s="235" t="s">
        <v>88</v>
      </c>
      <c r="L45" s="236">
        <v>7.47</v>
      </c>
      <c r="M45" s="237" t="s">
        <v>120</v>
      </c>
      <c r="N45" s="238">
        <v>4</v>
      </c>
      <c r="O45" s="236">
        <v>7.47</v>
      </c>
      <c r="P45" s="236">
        <v>0</v>
      </c>
      <c r="Q45" s="236">
        <v>0</v>
      </c>
      <c r="R45" s="236">
        <v>0</v>
      </c>
      <c r="S45" s="236">
        <v>0</v>
      </c>
      <c r="T45" s="236">
        <v>0</v>
      </c>
      <c r="U45" s="237">
        <v>0</v>
      </c>
      <c r="V45" s="237">
        <f t="shared" si="9"/>
        <v>7.47</v>
      </c>
      <c r="W45" s="237" t="str">
        <f>'[1]Juni 2011'!Q109</f>
        <v>K</v>
      </c>
      <c r="X45" s="237">
        <f t="shared" si="10"/>
        <v>0</v>
      </c>
      <c r="Y45" s="237">
        <v>1.5</v>
      </c>
      <c r="Z45" s="239">
        <f t="shared" si="23"/>
        <v>0.20080321285140562</v>
      </c>
      <c r="AA45" s="237">
        <v>0.5</v>
      </c>
      <c r="AB45" s="239">
        <f t="shared" si="11"/>
        <v>6.6934404283801874E-2</v>
      </c>
      <c r="AC45" s="237">
        <v>0</v>
      </c>
      <c r="AD45" s="239">
        <f t="shared" si="12"/>
        <v>0</v>
      </c>
      <c r="AE45" s="237">
        <v>5.47</v>
      </c>
      <c r="AF45" s="237">
        <f t="shared" si="13"/>
        <v>7.737737617135207</v>
      </c>
      <c r="AG45" s="237">
        <f t="shared" si="0"/>
        <v>-0.26773761713520727</v>
      </c>
      <c r="AH45" s="239">
        <f t="shared" si="14"/>
        <v>0.7322623828647925</v>
      </c>
      <c r="AI45" s="240"/>
      <c r="AJ45" s="241"/>
      <c r="AK45" s="235" t="s">
        <v>67</v>
      </c>
      <c r="AL45" s="235"/>
      <c r="AM45" s="259">
        <f t="shared" si="15"/>
        <v>7.47</v>
      </c>
      <c r="AN45" s="259">
        <f t="shared" si="16"/>
        <v>0</v>
      </c>
      <c r="AO45" s="259">
        <f t="shared" si="17"/>
        <v>7.47</v>
      </c>
      <c r="AP45" s="259">
        <f t="shared" si="18"/>
        <v>0</v>
      </c>
      <c r="AQ45" s="244">
        <f t="shared" si="19"/>
        <v>7.47</v>
      </c>
      <c r="AR45" s="244">
        <f t="shared" si="20"/>
        <v>0</v>
      </c>
      <c r="AS45" s="244">
        <f t="shared" si="21"/>
        <v>7.47</v>
      </c>
      <c r="AT45" s="243">
        <f t="shared" si="1"/>
        <v>7.47</v>
      </c>
      <c r="AU45" s="243">
        <v>7470</v>
      </c>
      <c r="AW45" s="245">
        <v>7470</v>
      </c>
      <c r="AX45" s="245">
        <v>0</v>
      </c>
      <c r="AY45" s="245">
        <v>0</v>
      </c>
      <c r="AZ45" s="245">
        <v>0</v>
      </c>
      <c r="BA45" s="245">
        <v>0</v>
      </c>
      <c r="BB45" s="245">
        <v>0</v>
      </c>
      <c r="BD45" s="246">
        <f t="shared" si="24"/>
        <v>7.47</v>
      </c>
      <c r="BE45" s="246">
        <f t="shared" si="24"/>
        <v>0</v>
      </c>
      <c r="BF45" s="246">
        <f t="shared" si="34"/>
        <v>0</v>
      </c>
      <c r="BG45" s="246">
        <f t="shared" si="35"/>
        <v>0</v>
      </c>
      <c r="BH45" s="246">
        <f t="shared" si="36"/>
        <v>0</v>
      </c>
      <c r="BI45" s="246">
        <f t="shared" si="37"/>
        <v>0</v>
      </c>
      <c r="BK45" s="245">
        <v>1500</v>
      </c>
      <c r="BL45" s="245">
        <v>500</v>
      </c>
      <c r="BM45" s="245">
        <v>0</v>
      </c>
      <c r="BN45" s="245">
        <v>5470</v>
      </c>
      <c r="BP45" s="246">
        <f t="shared" si="22"/>
        <v>1.5</v>
      </c>
      <c r="BQ45" s="246">
        <f t="shared" si="22"/>
        <v>0.5</v>
      </c>
      <c r="BR45" s="246">
        <f t="shared" si="22"/>
        <v>0</v>
      </c>
      <c r="BS45" s="246">
        <f t="shared" si="22"/>
        <v>5.47</v>
      </c>
    </row>
    <row r="46" spans="1:71" ht="15.95" customHeight="1">
      <c r="A46" s="231">
        <f t="shared" si="8"/>
        <v>34</v>
      </c>
      <c r="B46" s="232" t="s">
        <v>1142</v>
      </c>
      <c r="C46" s="233" t="s">
        <v>654</v>
      </c>
      <c r="D46" s="233" t="s">
        <v>819</v>
      </c>
      <c r="E46" s="233" t="s">
        <v>865</v>
      </c>
      <c r="F46" s="232" t="s">
        <v>420</v>
      </c>
      <c r="G46" s="234"/>
      <c r="H46" s="234"/>
      <c r="I46" s="234"/>
      <c r="J46" s="235" t="s">
        <v>65</v>
      </c>
      <c r="K46" s="235" t="s">
        <v>82</v>
      </c>
      <c r="L46" s="236">
        <v>3.3</v>
      </c>
      <c r="M46" s="237" t="s">
        <v>101</v>
      </c>
      <c r="N46" s="238">
        <v>5</v>
      </c>
      <c r="O46" s="236">
        <v>3.3</v>
      </c>
      <c r="P46" s="236">
        <v>0</v>
      </c>
      <c r="Q46" s="236">
        <v>0</v>
      </c>
      <c r="R46" s="236">
        <v>0</v>
      </c>
      <c r="S46" s="236">
        <v>0</v>
      </c>
      <c r="T46" s="236">
        <v>0</v>
      </c>
      <c r="U46" s="237">
        <v>0</v>
      </c>
      <c r="V46" s="237">
        <f t="shared" si="9"/>
        <v>3.3</v>
      </c>
      <c r="W46" s="237" t="str">
        <f>'[1]Juni 2011'!Q115</f>
        <v>K</v>
      </c>
      <c r="X46" s="237">
        <f t="shared" si="10"/>
        <v>0</v>
      </c>
      <c r="Y46" s="237">
        <v>0</v>
      </c>
      <c r="Z46" s="239">
        <f t="shared" si="23"/>
        <v>0</v>
      </c>
      <c r="AA46" s="237">
        <v>0</v>
      </c>
      <c r="AB46" s="239">
        <f t="shared" si="11"/>
        <v>0</v>
      </c>
      <c r="AC46" s="237">
        <v>0</v>
      </c>
      <c r="AD46" s="239">
        <f t="shared" si="12"/>
        <v>0</v>
      </c>
      <c r="AE46" s="237">
        <v>3.3</v>
      </c>
      <c r="AF46" s="237">
        <f t="shared" si="13"/>
        <v>3.3</v>
      </c>
      <c r="AG46" s="237">
        <f t="shared" si="0"/>
        <v>0</v>
      </c>
      <c r="AH46" s="239">
        <f t="shared" si="14"/>
        <v>1</v>
      </c>
      <c r="AI46" s="240"/>
      <c r="AJ46" s="241"/>
      <c r="AK46" s="235" t="s">
        <v>67</v>
      </c>
      <c r="AL46" s="235"/>
      <c r="AM46" s="259">
        <f t="shared" si="15"/>
        <v>3.3</v>
      </c>
      <c r="AN46" s="259">
        <f t="shared" si="16"/>
        <v>0</v>
      </c>
      <c r="AO46" s="259">
        <f t="shared" si="17"/>
        <v>3.3</v>
      </c>
      <c r="AP46" s="259">
        <f t="shared" si="18"/>
        <v>0</v>
      </c>
      <c r="AQ46" s="244">
        <f t="shared" si="19"/>
        <v>3.3</v>
      </c>
      <c r="AR46" s="244">
        <f t="shared" si="20"/>
        <v>0</v>
      </c>
      <c r="AS46" s="244">
        <f t="shared" si="21"/>
        <v>3.3</v>
      </c>
      <c r="AT46" s="243">
        <f t="shared" si="1"/>
        <v>3.3</v>
      </c>
      <c r="AU46" s="243">
        <v>3300</v>
      </c>
      <c r="AW46" s="245">
        <v>3300</v>
      </c>
      <c r="AX46" s="245">
        <v>0</v>
      </c>
      <c r="AY46" s="245">
        <v>0</v>
      </c>
      <c r="AZ46" s="245">
        <v>0</v>
      </c>
      <c r="BA46" s="245">
        <v>0</v>
      </c>
      <c r="BB46" s="245">
        <v>0</v>
      </c>
      <c r="BD46" s="246">
        <f t="shared" si="24"/>
        <v>3.3</v>
      </c>
      <c r="BE46" s="246">
        <f t="shared" si="24"/>
        <v>0</v>
      </c>
      <c r="BF46" s="246">
        <f t="shared" si="34"/>
        <v>0</v>
      </c>
      <c r="BG46" s="246">
        <f t="shared" si="35"/>
        <v>0</v>
      </c>
      <c r="BH46" s="246">
        <f t="shared" si="36"/>
        <v>0</v>
      </c>
      <c r="BI46" s="246">
        <f t="shared" si="37"/>
        <v>0</v>
      </c>
      <c r="BK46" s="245">
        <v>0</v>
      </c>
      <c r="BL46" s="245">
        <v>0</v>
      </c>
      <c r="BM46" s="245">
        <v>0</v>
      </c>
      <c r="BN46" s="245">
        <v>3300</v>
      </c>
      <c r="BP46" s="246">
        <f t="shared" si="22"/>
        <v>0</v>
      </c>
      <c r="BQ46" s="246">
        <f t="shared" si="22"/>
        <v>0</v>
      </c>
      <c r="BR46" s="246">
        <f t="shared" si="22"/>
        <v>0</v>
      </c>
      <c r="BS46" s="246">
        <f t="shared" si="22"/>
        <v>3.3</v>
      </c>
    </row>
    <row r="47" spans="1:71" ht="15.95" customHeight="1">
      <c r="A47" s="231">
        <f t="shared" si="8"/>
        <v>35</v>
      </c>
      <c r="B47" s="232" t="s">
        <v>1143</v>
      </c>
      <c r="C47" s="233" t="s">
        <v>655</v>
      </c>
      <c r="D47" s="233" t="s">
        <v>820</v>
      </c>
      <c r="E47" s="233" t="s">
        <v>243</v>
      </c>
      <c r="F47" s="232" t="s">
        <v>420</v>
      </c>
      <c r="G47" s="234"/>
      <c r="H47" s="234"/>
      <c r="I47" s="234"/>
      <c r="J47" s="235" t="s">
        <v>65</v>
      </c>
      <c r="K47" s="235" t="s">
        <v>90</v>
      </c>
      <c r="L47" s="236">
        <v>8.6</v>
      </c>
      <c r="M47" s="237" t="s">
        <v>123</v>
      </c>
      <c r="N47" s="238">
        <v>5</v>
      </c>
      <c r="O47" s="236">
        <v>7.5</v>
      </c>
      <c r="P47" s="236">
        <v>0</v>
      </c>
      <c r="Q47" s="236">
        <v>0</v>
      </c>
      <c r="R47" s="236">
        <v>0</v>
      </c>
      <c r="S47" s="236">
        <v>1.1000000000000001</v>
      </c>
      <c r="T47" s="236">
        <v>0</v>
      </c>
      <c r="U47" s="237">
        <v>0</v>
      </c>
      <c r="V47" s="237">
        <f t="shared" si="9"/>
        <v>8.6</v>
      </c>
      <c r="W47" s="237" t="str">
        <f>'[1]Juni 2011'!Q87</f>
        <v>K</v>
      </c>
      <c r="X47" s="237">
        <f t="shared" si="10"/>
        <v>0</v>
      </c>
      <c r="Y47" s="237">
        <v>0</v>
      </c>
      <c r="Z47" s="239">
        <f t="shared" si="23"/>
        <v>0</v>
      </c>
      <c r="AA47" s="237">
        <v>0.3</v>
      </c>
      <c r="AB47" s="239">
        <f t="shared" si="11"/>
        <v>3.4883720930232558E-2</v>
      </c>
      <c r="AC47" s="237">
        <v>0.6</v>
      </c>
      <c r="AD47" s="239">
        <f t="shared" si="12"/>
        <v>6.9767441860465115E-2</v>
      </c>
      <c r="AE47" s="237">
        <v>7.7</v>
      </c>
      <c r="AF47" s="237">
        <f t="shared" si="13"/>
        <v>8.7046511627906984</v>
      </c>
      <c r="AG47" s="237">
        <f t="shared" si="0"/>
        <v>-0.10465116279069875</v>
      </c>
      <c r="AH47" s="239">
        <f t="shared" si="14"/>
        <v>0.89534883720930236</v>
      </c>
      <c r="AI47" s="240"/>
      <c r="AJ47" s="241"/>
      <c r="AK47" s="235" t="s">
        <v>67</v>
      </c>
      <c r="AL47" s="235"/>
      <c r="AM47" s="259">
        <f t="shared" si="15"/>
        <v>8.6</v>
      </c>
      <c r="AN47" s="259">
        <f t="shared" si="16"/>
        <v>0</v>
      </c>
      <c r="AO47" s="259">
        <f t="shared" si="17"/>
        <v>8.6</v>
      </c>
      <c r="AP47" s="259">
        <f t="shared" si="18"/>
        <v>0</v>
      </c>
      <c r="AQ47" s="244">
        <f t="shared" si="19"/>
        <v>8.6</v>
      </c>
      <c r="AR47" s="244">
        <f t="shared" si="20"/>
        <v>0</v>
      </c>
      <c r="AS47" s="244">
        <f t="shared" si="21"/>
        <v>8.6</v>
      </c>
      <c r="AT47" s="243">
        <f t="shared" si="1"/>
        <v>8.6</v>
      </c>
      <c r="AU47" s="243">
        <v>8600</v>
      </c>
      <c r="AW47" s="245">
        <v>7500</v>
      </c>
      <c r="AX47" s="245">
        <v>0</v>
      </c>
      <c r="AY47" s="245">
        <v>0</v>
      </c>
      <c r="AZ47" s="245">
        <v>0</v>
      </c>
      <c r="BA47" s="245">
        <v>1100</v>
      </c>
      <c r="BB47" s="245">
        <v>0</v>
      </c>
      <c r="BD47" s="246">
        <f t="shared" si="24"/>
        <v>7.5</v>
      </c>
      <c r="BE47" s="246">
        <f t="shared" si="24"/>
        <v>0</v>
      </c>
      <c r="BF47" s="246">
        <f t="shared" si="34"/>
        <v>0</v>
      </c>
      <c r="BG47" s="246">
        <f t="shared" si="35"/>
        <v>0</v>
      </c>
      <c r="BH47" s="246">
        <f t="shared" si="36"/>
        <v>1.1000000000000001</v>
      </c>
      <c r="BI47" s="246">
        <f t="shared" si="37"/>
        <v>0</v>
      </c>
      <c r="BK47" s="245">
        <v>0</v>
      </c>
      <c r="BL47" s="245">
        <v>300</v>
      </c>
      <c r="BM47" s="245">
        <v>600</v>
      </c>
      <c r="BN47" s="245">
        <v>7700</v>
      </c>
      <c r="BP47" s="246">
        <f t="shared" si="22"/>
        <v>0</v>
      </c>
      <c r="BQ47" s="246">
        <f t="shared" si="22"/>
        <v>0.3</v>
      </c>
      <c r="BR47" s="246">
        <f t="shared" si="22"/>
        <v>0.6</v>
      </c>
      <c r="BS47" s="246">
        <f t="shared" si="22"/>
        <v>7.7</v>
      </c>
    </row>
    <row r="48" spans="1:71" ht="15.95" customHeight="1">
      <c r="A48" s="231">
        <f t="shared" si="8"/>
        <v>36</v>
      </c>
      <c r="B48" s="232" t="s">
        <v>1144</v>
      </c>
      <c r="C48" s="233" t="s">
        <v>656</v>
      </c>
      <c r="D48" s="297" t="s">
        <v>821</v>
      </c>
      <c r="E48" s="233" t="s">
        <v>866</v>
      </c>
      <c r="F48" s="232" t="s">
        <v>420</v>
      </c>
      <c r="G48" s="234"/>
      <c r="H48" s="234"/>
      <c r="I48" s="234"/>
      <c r="J48" s="235" t="s">
        <v>65</v>
      </c>
      <c r="K48" s="235" t="s">
        <v>119</v>
      </c>
      <c r="L48" s="236">
        <v>4.5999999999999996</v>
      </c>
      <c r="M48" s="237" t="s">
        <v>115</v>
      </c>
      <c r="N48" s="238">
        <v>3</v>
      </c>
      <c r="O48" s="236">
        <v>4.5999999999999996</v>
      </c>
      <c r="P48" s="236">
        <v>0</v>
      </c>
      <c r="Q48" s="236">
        <v>0</v>
      </c>
      <c r="R48" s="236">
        <v>0</v>
      </c>
      <c r="S48" s="236">
        <v>0</v>
      </c>
      <c r="T48" s="236">
        <v>0</v>
      </c>
      <c r="U48" s="237">
        <v>0</v>
      </c>
      <c r="V48" s="237">
        <f t="shared" si="9"/>
        <v>4.5999999999999996</v>
      </c>
      <c r="W48" s="237" t="str">
        <f>'[1]Juni 2011'!Q88</f>
        <v>K</v>
      </c>
      <c r="X48" s="237">
        <f t="shared" si="10"/>
        <v>0</v>
      </c>
      <c r="Y48" s="237">
        <v>2</v>
      </c>
      <c r="Z48" s="239">
        <f t="shared" si="23"/>
        <v>0.43478260869565222</v>
      </c>
      <c r="AA48" s="237">
        <v>0.8</v>
      </c>
      <c r="AB48" s="239">
        <f t="shared" si="11"/>
        <v>0.17391304347826089</v>
      </c>
      <c r="AC48" s="237">
        <v>0.4</v>
      </c>
      <c r="AD48" s="239">
        <f t="shared" si="12"/>
        <v>8.6956521739130446E-2</v>
      </c>
      <c r="AE48" s="237">
        <v>1.4</v>
      </c>
      <c r="AF48" s="237">
        <f t="shared" si="13"/>
        <v>5.2956521739130427</v>
      </c>
      <c r="AG48" s="237">
        <f t="shared" si="0"/>
        <v>-0.69565217391304301</v>
      </c>
      <c r="AH48" s="239">
        <f t="shared" si="14"/>
        <v>0.30434782608695654</v>
      </c>
      <c r="AI48" s="240"/>
      <c r="AJ48" s="241"/>
      <c r="AK48" s="235" t="s">
        <v>67</v>
      </c>
      <c r="AL48" s="298">
        <f>Y48+AA48+AC48</f>
        <v>3.1999999999999997</v>
      </c>
      <c r="AM48" s="259">
        <f t="shared" si="15"/>
        <v>4.5999999999999996</v>
      </c>
      <c r="AN48" s="259">
        <f t="shared" si="16"/>
        <v>0</v>
      </c>
      <c r="AO48" s="259">
        <f t="shared" si="17"/>
        <v>4.5999999999999996</v>
      </c>
      <c r="AP48" s="259">
        <f t="shared" si="18"/>
        <v>0</v>
      </c>
      <c r="AQ48" s="244">
        <f t="shared" si="19"/>
        <v>4.5999999999999996</v>
      </c>
      <c r="AR48" s="244">
        <f t="shared" si="20"/>
        <v>0</v>
      </c>
      <c r="AS48" s="244">
        <f t="shared" si="21"/>
        <v>4.5999999999999996</v>
      </c>
      <c r="AT48" s="243">
        <f t="shared" si="1"/>
        <v>4.5999999999999996</v>
      </c>
      <c r="AU48" s="243">
        <v>4600</v>
      </c>
      <c r="AW48" s="245">
        <v>4600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D48" s="246">
        <f t="shared" si="24"/>
        <v>4.5999999999999996</v>
      </c>
      <c r="BE48" s="246">
        <f t="shared" si="24"/>
        <v>0</v>
      </c>
      <c r="BF48" s="246">
        <f t="shared" si="34"/>
        <v>0</v>
      </c>
      <c r="BG48" s="246">
        <f t="shared" si="35"/>
        <v>0</v>
      </c>
      <c r="BH48" s="246">
        <f t="shared" si="36"/>
        <v>0</v>
      </c>
      <c r="BI48" s="246">
        <f t="shared" si="37"/>
        <v>0</v>
      </c>
      <c r="BK48" s="245">
        <v>2000</v>
      </c>
      <c r="BL48" s="245">
        <v>800</v>
      </c>
      <c r="BM48" s="245">
        <v>400</v>
      </c>
      <c r="BN48" s="245">
        <v>1400</v>
      </c>
      <c r="BP48" s="246">
        <f t="shared" si="22"/>
        <v>2</v>
      </c>
      <c r="BQ48" s="246">
        <f t="shared" si="22"/>
        <v>0.8</v>
      </c>
      <c r="BR48" s="246">
        <f t="shared" si="22"/>
        <v>0.4</v>
      </c>
      <c r="BS48" s="246">
        <f t="shared" si="22"/>
        <v>1.4</v>
      </c>
    </row>
    <row r="49" spans="1:71" ht="15.95" customHeight="1">
      <c r="A49" s="231">
        <f t="shared" si="8"/>
        <v>37</v>
      </c>
      <c r="B49" s="232" t="s">
        <v>1145</v>
      </c>
      <c r="C49" s="233" t="s">
        <v>657</v>
      </c>
      <c r="D49" s="233"/>
      <c r="E49" s="233" t="s">
        <v>867</v>
      </c>
      <c r="F49" s="232" t="s">
        <v>420</v>
      </c>
      <c r="G49" s="234"/>
      <c r="H49" s="234"/>
      <c r="I49" s="234"/>
      <c r="J49" s="235" t="s">
        <v>65</v>
      </c>
      <c r="K49" s="235" t="s">
        <v>127</v>
      </c>
      <c r="L49" s="236">
        <v>3.3250000000000002</v>
      </c>
      <c r="M49" s="237" t="s">
        <v>93</v>
      </c>
      <c r="N49" s="238">
        <v>3</v>
      </c>
      <c r="O49" s="236">
        <v>3.3250000000000002</v>
      </c>
      <c r="P49" s="236">
        <v>0</v>
      </c>
      <c r="Q49" s="236">
        <v>0</v>
      </c>
      <c r="R49" s="236">
        <v>0</v>
      </c>
      <c r="S49" s="236">
        <v>0</v>
      </c>
      <c r="T49" s="236">
        <v>0</v>
      </c>
      <c r="U49" s="237">
        <v>0</v>
      </c>
      <c r="V49" s="237">
        <f t="shared" si="9"/>
        <v>3.3250000000000002</v>
      </c>
      <c r="W49" s="237" t="str">
        <f>'[1]Juni 2011'!Q89</f>
        <v>K</v>
      </c>
      <c r="X49" s="237">
        <f t="shared" si="10"/>
        <v>0</v>
      </c>
      <c r="Y49" s="237">
        <v>2</v>
      </c>
      <c r="Z49" s="239">
        <f t="shared" si="23"/>
        <v>0.60150375939849621</v>
      </c>
      <c r="AA49" s="237">
        <v>0</v>
      </c>
      <c r="AB49" s="239">
        <f t="shared" si="11"/>
        <v>0</v>
      </c>
      <c r="AC49" s="237">
        <v>0.32500000000000001</v>
      </c>
      <c r="AD49" s="239">
        <f t="shared" si="12"/>
        <v>9.7744360902255634E-2</v>
      </c>
      <c r="AE49" s="237">
        <v>1</v>
      </c>
      <c r="AF49" s="237">
        <f t="shared" si="13"/>
        <v>4.0242481203007525</v>
      </c>
      <c r="AG49" s="237">
        <f t="shared" si="0"/>
        <v>-0.69924812030075234</v>
      </c>
      <c r="AH49" s="239">
        <f t="shared" si="14"/>
        <v>0.3007518796992481</v>
      </c>
      <c r="AI49" s="240">
        <v>28</v>
      </c>
      <c r="AJ49" s="241">
        <v>38</v>
      </c>
      <c r="AK49" s="235" t="s">
        <v>67</v>
      </c>
      <c r="AL49" s="235"/>
      <c r="AM49" s="259">
        <f t="shared" si="15"/>
        <v>3.3250000000000002</v>
      </c>
      <c r="AN49" s="259">
        <f t="shared" si="16"/>
        <v>0</v>
      </c>
      <c r="AO49" s="259">
        <f t="shared" si="17"/>
        <v>3.3250000000000002</v>
      </c>
      <c r="AP49" s="259">
        <f t="shared" si="18"/>
        <v>0</v>
      </c>
      <c r="AQ49" s="244">
        <f t="shared" si="19"/>
        <v>3.3250000000000002</v>
      </c>
      <c r="AR49" s="244">
        <f t="shared" si="20"/>
        <v>0</v>
      </c>
      <c r="AS49" s="244">
        <f t="shared" si="21"/>
        <v>3.3250000000000002</v>
      </c>
      <c r="AT49" s="243">
        <f t="shared" si="1"/>
        <v>3.3250000000000002</v>
      </c>
      <c r="AU49" s="243">
        <v>3325</v>
      </c>
      <c r="AW49" s="245">
        <v>3325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D49" s="246">
        <f t="shared" si="24"/>
        <v>3.3250000000000002</v>
      </c>
      <c r="BE49" s="246">
        <f t="shared" si="24"/>
        <v>0</v>
      </c>
      <c r="BF49" s="246">
        <f t="shared" si="34"/>
        <v>0</v>
      </c>
      <c r="BG49" s="246">
        <f t="shared" si="35"/>
        <v>0</v>
      </c>
      <c r="BH49" s="246">
        <f t="shared" si="36"/>
        <v>0</v>
      </c>
      <c r="BI49" s="246">
        <f t="shared" si="37"/>
        <v>0</v>
      </c>
      <c r="BK49" s="245">
        <v>2000</v>
      </c>
      <c r="BL49" s="245">
        <v>0</v>
      </c>
      <c r="BM49" s="245">
        <v>325</v>
      </c>
      <c r="BN49" s="245">
        <v>1000</v>
      </c>
      <c r="BP49" s="246">
        <f t="shared" si="22"/>
        <v>2</v>
      </c>
      <c r="BQ49" s="246">
        <f t="shared" si="22"/>
        <v>0</v>
      </c>
      <c r="BR49" s="246">
        <f t="shared" si="22"/>
        <v>0.32500000000000001</v>
      </c>
      <c r="BS49" s="246">
        <f t="shared" si="22"/>
        <v>1</v>
      </c>
    </row>
    <row r="50" spans="1:71" ht="15.95" customHeight="1">
      <c r="A50" s="231">
        <f t="shared" si="8"/>
        <v>38</v>
      </c>
      <c r="B50" s="232" t="s">
        <v>1146</v>
      </c>
      <c r="C50" s="233" t="s">
        <v>658</v>
      </c>
      <c r="D50" s="233"/>
      <c r="E50" s="233" t="s">
        <v>868</v>
      </c>
      <c r="F50" s="232" t="s">
        <v>420</v>
      </c>
      <c r="G50" s="234"/>
      <c r="H50" s="234"/>
      <c r="I50" s="234"/>
      <c r="J50" s="235" t="s">
        <v>65</v>
      </c>
      <c r="K50" s="247" t="s">
        <v>115</v>
      </c>
      <c r="L50" s="236">
        <v>3.38</v>
      </c>
      <c r="M50" s="237" t="s">
        <v>79</v>
      </c>
      <c r="N50" s="238">
        <v>3</v>
      </c>
      <c r="O50" s="236">
        <v>3.38</v>
      </c>
      <c r="P50" s="236">
        <v>0</v>
      </c>
      <c r="Q50" s="236">
        <v>0</v>
      </c>
      <c r="R50" s="236">
        <v>0</v>
      </c>
      <c r="S50" s="236">
        <v>0</v>
      </c>
      <c r="T50" s="236">
        <v>0</v>
      </c>
      <c r="U50" s="237">
        <v>0</v>
      </c>
      <c r="V50" s="237">
        <f t="shared" si="9"/>
        <v>3.38</v>
      </c>
      <c r="W50" s="237" t="str">
        <f>'[1]Juni 2011'!Q90</f>
        <v>K</v>
      </c>
      <c r="X50" s="237">
        <f t="shared" si="10"/>
        <v>0</v>
      </c>
      <c r="Y50" s="237">
        <v>1.25</v>
      </c>
      <c r="Z50" s="239">
        <f t="shared" si="23"/>
        <v>0.36982248520710059</v>
      </c>
      <c r="AA50" s="237">
        <v>0.03</v>
      </c>
      <c r="AB50" s="239">
        <f t="shared" si="11"/>
        <v>8.8757396449704144E-3</v>
      </c>
      <c r="AC50" s="237">
        <v>0.7</v>
      </c>
      <c r="AD50" s="239">
        <f t="shared" si="12"/>
        <v>0.20710059171597633</v>
      </c>
      <c r="AE50" s="237">
        <v>1.4</v>
      </c>
      <c r="AF50" s="237">
        <f t="shared" si="13"/>
        <v>3.9657988165680469</v>
      </c>
      <c r="AG50" s="237">
        <f t="shared" si="0"/>
        <v>-0.585798816568047</v>
      </c>
      <c r="AH50" s="239">
        <f t="shared" si="14"/>
        <v>0.41420118343195267</v>
      </c>
      <c r="AI50" s="240">
        <v>26</v>
      </c>
      <c r="AJ50" s="241">
        <v>36</v>
      </c>
      <c r="AK50" s="235" t="s">
        <v>67</v>
      </c>
      <c r="AL50" s="247"/>
      <c r="AM50" s="259">
        <f t="shared" si="15"/>
        <v>3.38</v>
      </c>
      <c r="AN50" s="259">
        <f t="shared" si="16"/>
        <v>0</v>
      </c>
      <c r="AO50" s="259">
        <f t="shared" si="17"/>
        <v>3.38</v>
      </c>
      <c r="AP50" s="259">
        <f t="shared" si="18"/>
        <v>0</v>
      </c>
      <c r="AQ50" s="244">
        <f t="shared" si="19"/>
        <v>3.38</v>
      </c>
      <c r="AR50" s="244">
        <f t="shared" si="20"/>
        <v>0</v>
      </c>
      <c r="AS50" s="244">
        <f t="shared" si="21"/>
        <v>3.38</v>
      </c>
      <c r="AT50" s="243">
        <f t="shared" si="1"/>
        <v>3.38</v>
      </c>
      <c r="AU50" s="243">
        <v>3380</v>
      </c>
      <c r="AW50" s="245">
        <v>3380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D50" s="246">
        <f t="shared" si="24"/>
        <v>3.38</v>
      </c>
      <c r="BE50" s="246">
        <f t="shared" si="24"/>
        <v>0</v>
      </c>
      <c r="BF50" s="246">
        <f t="shared" si="34"/>
        <v>0</v>
      </c>
      <c r="BG50" s="246">
        <f t="shared" si="35"/>
        <v>0</v>
      </c>
      <c r="BH50" s="246">
        <f t="shared" si="36"/>
        <v>0</v>
      </c>
      <c r="BI50" s="246">
        <f t="shared" si="37"/>
        <v>0</v>
      </c>
      <c r="BK50" s="245">
        <v>1250</v>
      </c>
      <c r="BL50" s="245">
        <v>30</v>
      </c>
      <c r="BM50" s="245">
        <v>700</v>
      </c>
      <c r="BN50" s="245">
        <v>1400</v>
      </c>
      <c r="BP50" s="246">
        <f t="shared" si="22"/>
        <v>1.25</v>
      </c>
      <c r="BQ50" s="246">
        <f t="shared" si="22"/>
        <v>0.03</v>
      </c>
      <c r="BR50" s="246">
        <f t="shared" si="22"/>
        <v>0.7</v>
      </c>
      <c r="BS50" s="246">
        <f t="shared" si="22"/>
        <v>1.4</v>
      </c>
    </row>
    <row r="51" spans="1:71" ht="15.95" customHeight="1">
      <c r="A51" s="231">
        <f t="shared" si="8"/>
        <v>39</v>
      </c>
      <c r="B51" s="232" t="s">
        <v>1147</v>
      </c>
      <c r="C51" s="233" t="s">
        <v>659</v>
      </c>
      <c r="D51" s="233" t="s">
        <v>822</v>
      </c>
      <c r="E51" s="233" t="s">
        <v>869</v>
      </c>
      <c r="F51" s="232" t="s">
        <v>420</v>
      </c>
      <c r="G51" s="234"/>
      <c r="H51" s="234"/>
      <c r="I51" s="234"/>
      <c r="J51" s="235" t="s">
        <v>65</v>
      </c>
      <c r="K51" s="247" t="s">
        <v>93</v>
      </c>
      <c r="L51" s="236">
        <v>3.6549999999999998</v>
      </c>
      <c r="M51" s="237" t="s">
        <v>119</v>
      </c>
      <c r="N51" s="238">
        <v>3</v>
      </c>
      <c r="O51" s="236">
        <v>3.6549999999999998</v>
      </c>
      <c r="P51" s="236">
        <v>0</v>
      </c>
      <c r="Q51" s="236">
        <v>0</v>
      </c>
      <c r="R51" s="236">
        <v>0</v>
      </c>
      <c r="S51" s="236">
        <v>0</v>
      </c>
      <c r="T51" s="236">
        <v>0</v>
      </c>
      <c r="U51" s="237">
        <v>0</v>
      </c>
      <c r="V51" s="237">
        <f t="shared" si="9"/>
        <v>3.6549999999999998</v>
      </c>
      <c r="W51" s="237" t="str">
        <f>'[1]Juni 2011'!Q91</f>
        <v>K</v>
      </c>
      <c r="X51" s="237">
        <f t="shared" si="10"/>
        <v>0</v>
      </c>
      <c r="Y51" s="237">
        <v>1.5</v>
      </c>
      <c r="Z51" s="239">
        <f t="shared" si="23"/>
        <v>0.41039671682626538</v>
      </c>
      <c r="AA51" s="237">
        <v>0.25</v>
      </c>
      <c r="AB51" s="239">
        <f t="shared" si="11"/>
        <v>6.8399452804377564E-2</v>
      </c>
      <c r="AC51" s="237">
        <v>0</v>
      </c>
      <c r="AD51" s="239">
        <f t="shared" si="12"/>
        <v>0</v>
      </c>
      <c r="AE51" s="237">
        <v>1.905</v>
      </c>
      <c r="AF51" s="237">
        <f t="shared" si="13"/>
        <v>4.1337961696306431</v>
      </c>
      <c r="AG51" s="237">
        <f t="shared" si="0"/>
        <v>-0.47879616963064331</v>
      </c>
      <c r="AH51" s="239">
        <f t="shared" si="14"/>
        <v>0.52120383036935714</v>
      </c>
      <c r="AI51" s="240">
        <v>38</v>
      </c>
      <c r="AJ51" s="241">
        <v>52</v>
      </c>
      <c r="AK51" s="235" t="s">
        <v>67</v>
      </c>
      <c r="AL51" s="247"/>
      <c r="AM51" s="259">
        <f t="shared" si="15"/>
        <v>3.6549999999999998</v>
      </c>
      <c r="AN51" s="259">
        <f t="shared" si="16"/>
        <v>0</v>
      </c>
      <c r="AO51" s="259">
        <f t="shared" si="17"/>
        <v>3.6550000000000002</v>
      </c>
      <c r="AP51" s="259">
        <f t="shared" si="18"/>
        <v>0</v>
      </c>
      <c r="AQ51" s="244">
        <f t="shared" si="19"/>
        <v>3.6550000000000002</v>
      </c>
      <c r="AR51" s="244">
        <f t="shared" si="20"/>
        <v>0</v>
      </c>
      <c r="AS51" s="244">
        <f t="shared" si="21"/>
        <v>3.6549999999999998</v>
      </c>
      <c r="AT51" s="243">
        <f t="shared" si="1"/>
        <v>3.6549999999999998</v>
      </c>
      <c r="AU51" s="243">
        <v>3655</v>
      </c>
      <c r="AW51" s="245">
        <v>3655</v>
      </c>
      <c r="AX51" s="245">
        <v>0</v>
      </c>
      <c r="AY51" s="245">
        <v>0</v>
      </c>
      <c r="AZ51" s="245">
        <v>0</v>
      </c>
      <c r="BA51" s="245">
        <v>0</v>
      </c>
      <c r="BB51" s="245">
        <v>0</v>
      </c>
      <c r="BD51" s="246">
        <f t="shared" si="24"/>
        <v>3.6549999999999998</v>
      </c>
      <c r="BE51" s="246">
        <f t="shared" si="24"/>
        <v>0</v>
      </c>
      <c r="BF51" s="246">
        <f t="shared" si="34"/>
        <v>0</v>
      </c>
      <c r="BG51" s="246">
        <f t="shared" si="35"/>
        <v>0</v>
      </c>
      <c r="BH51" s="246">
        <f t="shared" si="36"/>
        <v>0</v>
      </c>
      <c r="BI51" s="246">
        <f t="shared" si="37"/>
        <v>0</v>
      </c>
      <c r="BK51" s="245">
        <v>1500</v>
      </c>
      <c r="BL51" s="245">
        <v>250</v>
      </c>
      <c r="BM51" s="245">
        <v>0</v>
      </c>
      <c r="BN51" s="245">
        <v>1905</v>
      </c>
      <c r="BP51" s="246">
        <f t="shared" si="22"/>
        <v>1.5</v>
      </c>
      <c r="BQ51" s="246">
        <f t="shared" si="22"/>
        <v>0.25</v>
      </c>
      <c r="BR51" s="246">
        <f t="shared" si="22"/>
        <v>0</v>
      </c>
      <c r="BS51" s="246">
        <f t="shared" si="22"/>
        <v>1.905</v>
      </c>
    </row>
    <row r="52" spans="1:71" ht="15.95" customHeight="1">
      <c r="A52" s="231">
        <f t="shared" si="8"/>
        <v>40</v>
      </c>
      <c r="B52" s="232" t="s">
        <v>1148</v>
      </c>
      <c r="C52" s="233" t="s">
        <v>660</v>
      </c>
      <c r="D52" s="233"/>
      <c r="E52" s="233" t="s">
        <v>865</v>
      </c>
      <c r="F52" s="232" t="s">
        <v>420</v>
      </c>
      <c r="G52" s="234"/>
      <c r="H52" s="234"/>
      <c r="I52" s="234"/>
      <c r="J52" s="235" t="s">
        <v>65</v>
      </c>
      <c r="K52" s="235" t="s">
        <v>130</v>
      </c>
      <c r="L52" s="236">
        <v>5.37</v>
      </c>
      <c r="M52" s="237" t="s">
        <v>88</v>
      </c>
      <c r="N52" s="238">
        <v>3</v>
      </c>
      <c r="O52" s="236">
        <v>5.37</v>
      </c>
      <c r="P52" s="236">
        <v>0</v>
      </c>
      <c r="Q52" s="236">
        <v>0</v>
      </c>
      <c r="R52" s="236">
        <v>0</v>
      </c>
      <c r="S52" s="236">
        <v>0</v>
      </c>
      <c r="T52" s="236">
        <v>0</v>
      </c>
      <c r="U52" s="237">
        <v>0</v>
      </c>
      <c r="V52" s="237">
        <f t="shared" si="9"/>
        <v>5.37</v>
      </c>
      <c r="W52" s="237" t="str">
        <f>'[1]Juni 2011'!Q92</f>
        <v>K</v>
      </c>
      <c r="X52" s="237">
        <f t="shared" si="10"/>
        <v>0</v>
      </c>
      <c r="Y52" s="237">
        <v>2.5</v>
      </c>
      <c r="Z52" s="239">
        <f t="shared" si="23"/>
        <v>0.46554934823091249</v>
      </c>
      <c r="AA52" s="237">
        <v>0</v>
      </c>
      <c r="AB52" s="239">
        <f t="shared" si="11"/>
        <v>0</v>
      </c>
      <c r="AC52" s="237">
        <v>0.6</v>
      </c>
      <c r="AD52" s="239">
        <f t="shared" si="12"/>
        <v>0.11173184357541899</v>
      </c>
      <c r="AE52" s="237">
        <v>2.27</v>
      </c>
      <c r="AF52" s="237">
        <f t="shared" si="13"/>
        <v>5.9472811918063311</v>
      </c>
      <c r="AG52" s="237">
        <f t="shared" si="0"/>
        <v>-0.57728119180633097</v>
      </c>
      <c r="AH52" s="239">
        <f t="shared" si="14"/>
        <v>0.42271880819366853</v>
      </c>
      <c r="AI52" s="240"/>
      <c r="AJ52" s="241"/>
      <c r="AK52" s="235" t="s">
        <v>67</v>
      </c>
      <c r="AL52" s="247"/>
      <c r="AM52" s="259">
        <f t="shared" si="15"/>
        <v>5.37</v>
      </c>
      <c r="AN52" s="259">
        <f t="shared" si="16"/>
        <v>0</v>
      </c>
      <c r="AO52" s="259">
        <f t="shared" si="17"/>
        <v>5.37</v>
      </c>
      <c r="AP52" s="259">
        <f t="shared" si="18"/>
        <v>0</v>
      </c>
      <c r="AQ52" s="244">
        <f t="shared" si="19"/>
        <v>5.37</v>
      </c>
      <c r="AR52" s="244">
        <f t="shared" si="20"/>
        <v>0</v>
      </c>
      <c r="AS52" s="244">
        <f t="shared" si="21"/>
        <v>5.37</v>
      </c>
      <c r="AT52" s="243">
        <f t="shared" si="1"/>
        <v>5.37</v>
      </c>
      <c r="AU52" s="243">
        <v>5370</v>
      </c>
      <c r="AW52" s="245">
        <v>5370</v>
      </c>
      <c r="AX52" s="245">
        <v>0</v>
      </c>
      <c r="AY52" s="245">
        <v>0</v>
      </c>
      <c r="AZ52" s="245">
        <v>0</v>
      </c>
      <c r="BA52" s="245">
        <v>0</v>
      </c>
      <c r="BB52" s="245">
        <v>0</v>
      </c>
      <c r="BD52" s="246">
        <f t="shared" si="24"/>
        <v>5.37</v>
      </c>
      <c r="BE52" s="246">
        <f t="shared" si="24"/>
        <v>0</v>
      </c>
      <c r="BF52" s="246">
        <f t="shared" si="34"/>
        <v>0</v>
      </c>
      <c r="BG52" s="246">
        <f t="shared" si="35"/>
        <v>0</v>
      </c>
      <c r="BH52" s="246">
        <f t="shared" si="36"/>
        <v>0</v>
      </c>
      <c r="BI52" s="246">
        <f t="shared" si="37"/>
        <v>0</v>
      </c>
      <c r="BK52" s="245">
        <v>2500</v>
      </c>
      <c r="BL52" s="245">
        <v>0</v>
      </c>
      <c r="BM52" s="245">
        <v>600</v>
      </c>
      <c r="BN52" s="245">
        <v>2270</v>
      </c>
      <c r="BP52" s="246">
        <f t="shared" si="22"/>
        <v>2.5</v>
      </c>
      <c r="BQ52" s="246">
        <f t="shared" si="22"/>
        <v>0</v>
      </c>
      <c r="BR52" s="246">
        <f t="shared" si="22"/>
        <v>0.6</v>
      </c>
      <c r="BS52" s="246">
        <f t="shared" si="22"/>
        <v>2.27</v>
      </c>
    </row>
    <row r="53" spans="1:71" ht="15.95" customHeight="1">
      <c r="A53" s="231">
        <f t="shared" si="8"/>
        <v>41</v>
      </c>
      <c r="B53" s="232" t="s">
        <v>1149</v>
      </c>
      <c r="C53" s="233" t="s">
        <v>661</v>
      </c>
      <c r="D53" s="233"/>
      <c r="E53" s="233" t="s">
        <v>870</v>
      </c>
      <c r="F53" s="232" t="s">
        <v>420</v>
      </c>
      <c r="G53" s="234"/>
      <c r="H53" s="234"/>
      <c r="I53" s="234"/>
      <c r="J53" s="235" t="s">
        <v>65</v>
      </c>
      <c r="K53" s="235" t="s">
        <v>115</v>
      </c>
      <c r="L53" s="236">
        <v>3</v>
      </c>
      <c r="M53" s="237" t="s">
        <v>101</v>
      </c>
      <c r="N53" s="238">
        <v>3</v>
      </c>
      <c r="O53" s="236">
        <v>3</v>
      </c>
      <c r="P53" s="236">
        <v>0</v>
      </c>
      <c r="Q53" s="236">
        <v>0</v>
      </c>
      <c r="R53" s="236">
        <v>0</v>
      </c>
      <c r="S53" s="236">
        <v>0</v>
      </c>
      <c r="T53" s="236">
        <v>0</v>
      </c>
      <c r="U53" s="237">
        <v>0</v>
      </c>
      <c r="V53" s="237">
        <f t="shared" si="9"/>
        <v>3</v>
      </c>
      <c r="W53" s="237" t="str">
        <f>'[1]Juni 2011'!Q93</f>
        <v>K</v>
      </c>
      <c r="X53" s="237">
        <f t="shared" si="10"/>
        <v>0</v>
      </c>
      <c r="Y53" s="237">
        <v>1.5</v>
      </c>
      <c r="Z53" s="239">
        <f t="shared" si="23"/>
        <v>0.5</v>
      </c>
      <c r="AA53" s="237">
        <v>0</v>
      </c>
      <c r="AB53" s="239">
        <f t="shared" si="11"/>
        <v>0</v>
      </c>
      <c r="AC53" s="237">
        <v>0.5</v>
      </c>
      <c r="AD53" s="239">
        <f t="shared" si="12"/>
        <v>0.16666666666666666</v>
      </c>
      <c r="AE53" s="237">
        <v>1</v>
      </c>
      <c r="AF53" s="237">
        <f t="shared" si="13"/>
        <v>3.6666666666666665</v>
      </c>
      <c r="AG53" s="237">
        <f t="shared" si="0"/>
        <v>-0.66666666666666652</v>
      </c>
      <c r="AH53" s="239">
        <f t="shared" si="14"/>
        <v>0.33333333333333331</v>
      </c>
      <c r="AI53" s="240"/>
      <c r="AJ53" s="241"/>
      <c r="AK53" s="235" t="s">
        <v>67</v>
      </c>
      <c r="AL53" s="235"/>
      <c r="AM53" s="259">
        <f t="shared" si="15"/>
        <v>3</v>
      </c>
      <c r="AN53" s="259">
        <f t="shared" si="16"/>
        <v>0</v>
      </c>
      <c r="AO53" s="259">
        <f t="shared" si="17"/>
        <v>3</v>
      </c>
      <c r="AP53" s="259">
        <f t="shared" si="18"/>
        <v>0</v>
      </c>
      <c r="AQ53" s="244">
        <f t="shared" si="19"/>
        <v>3</v>
      </c>
      <c r="AR53" s="244">
        <f t="shared" si="20"/>
        <v>0</v>
      </c>
      <c r="AS53" s="244">
        <f t="shared" si="21"/>
        <v>3</v>
      </c>
      <c r="AT53" s="243">
        <f t="shared" si="1"/>
        <v>3</v>
      </c>
      <c r="AU53" s="243">
        <v>3000</v>
      </c>
      <c r="AW53" s="245">
        <v>3000</v>
      </c>
      <c r="AX53" s="245">
        <v>0</v>
      </c>
      <c r="AY53" s="245">
        <v>0</v>
      </c>
      <c r="AZ53" s="245">
        <v>0</v>
      </c>
      <c r="BA53" s="245">
        <v>0</v>
      </c>
      <c r="BB53" s="245">
        <v>0</v>
      </c>
      <c r="BD53" s="246">
        <f t="shared" si="24"/>
        <v>3</v>
      </c>
      <c r="BE53" s="246">
        <f t="shared" si="24"/>
        <v>0</v>
      </c>
      <c r="BF53" s="246">
        <f t="shared" si="34"/>
        <v>0</v>
      </c>
      <c r="BG53" s="246">
        <f t="shared" si="35"/>
        <v>0</v>
      </c>
      <c r="BH53" s="246">
        <f t="shared" si="36"/>
        <v>0</v>
      </c>
      <c r="BI53" s="246">
        <f t="shared" si="37"/>
        <v>0</v>
      </c>
      <c r="BK53" s="245">
        <v>1500</v>
      </c>
      <c r="BL53" s="245">
        <v>0</v>
      </c>
      <c r="BM53" s="245">
        <v>500</v>
      </c>
      <c r="BN53" s="245">
        <v>1000</v>
      </c>
      <c r="BP53" s="246">
        <f t="shared" si="22"/>
        <v>1.5</v>
      </c>
      <c r="BQ53" s="246">
        <f t="shared" si="22"/>
        <v>0</v>
      </c>
      <c r="BR53" s="246">
        <f t="shared" si="22"/>
        <v>0.5</v>
      </c>
      <c r="BS53" s="246">
        <f t="shared" si="22"/>
        <v>1</v>
      </c>
    </row>
    <row r="54" spans="1:71" ht="15.95" customHeight="1">
      <c r="A54" s="231">
        <f t="shared" si="8"/>
        <v>42</v>
      </c>
      <c r="B54" s="232" t="s">
        <v>1711</v>
      </c>
      <c r="C54" s="233" t="s">
        <v>1666</v>
      </c>
      <c r="D54" s="249"/>
      <c r="E54" s="233"/>
      <c r="F54" s="232" t="s">
        <v>420</v>
      </c>
      <c r="G54" s="234"/>
      <c r="H54" s="234"/>
      <c r="I54" s="234"/>
      <c r="J54" s="235"/>
      <c r="K54" s="235"/>
      <c r="L54" s="236">
        <v>4</v>
      </c>
      <c r="M54" s="237"/>
      <c r="N54" s="238">
        <v>5</v>
      </c>
      <c r="O54" s="236">
        <v>2</v>
      </c>
      <c r="P54" s="236"/>
      <c r="Q54" s="236"/>
      <c r="R54" s="236"/>
      <c r="S54" s="236"/>
      <c r="T54" s="236">
        <v>2</v>
      </c>
      <c r="U54" s="237"/>
      <c r="V54" s="237"/>
      <c r="W54" s="237"/>
      <c r="X54" s="237"/>
      <c r="Y54" s="237"/>
      <c r="Z54" s="239"/>
      <c r="AA54" s="237"/>
      <c r="AB54" s="239"/>
      <c r="AC54" s="237">
        <v>1</v>
      </c>
      <c r="AD54" s="239">
        <f t="shared" si="12"/>
        <v>0.25</v>
      </c>
      <c r="AE54" s="237">
        <v>3</v>
      </c>
      <c r="AF54" s="237"/>
      <c r="AG54" s="237"/>
      <c r="AH54" s="239">
        <f t="shared" si="14"/>
        <v>0.75</v>
      </c>
      <c r="AI54" s="254"/>
      <c r="AJ54" s="241"/>
      <c r="AK54" s="235" t="s">
        <v>67</v>
      </c>
      <c r="AL54" s="235"/>
      <c r="AM54" s="259">
        <f t="shared" si="15"/>
        <v>4</v>
      </c>
      <c r="AN54" s="259">
        <f t="shared" si="16"/>
        <v>0</v>
      </c>
      <c r="AO54" s="259">
        <f t="shared" si="17"/>
        <v>4</v>
      </c>
      <c r="AP54" s="259">
        <f t="shared" si="18"/>
        <v>0</v>
      </c>
      <c r="AQ54" s="244"/>
      <c r="AR54" s="244"/>
      <c r="AS54" s="244"/>
      <c r="AW54" s="245"/>
      <c r="AX54" s="245"/>
      <c r="AY54" s="245"/>
      <c r="AZ54" s="245"/>
      <c r="BA54" s="245"/>
      <c r="BB54" s="245"/>
      <c r="BD54" s="246"/>
      <c r="BE54" s="246"/>
      <c r="BF54" s="246"/>
      <c r="BG54" s="246"/>
      <c r="BH54" s="246"/>
      <c r="BI54" s="246"/>
      <c r="BK54" s="245"/>
      <c r="BL54" s="245"/>
      <c r="BM54" s="245"/>
      <c r="BN54" s="245"/>
      <c r="BP54" s="246"/>
      <c r="BQ54" s="246"/>
      <c r="BR54" s="246"/>
      <c r="BS54" s="246"/>
    </row>
    <row r="55" spans="1:71" ht="15.95" customHeight="1">
      <c r="A55" s="231">
        <f t="shared" si="8"/>
        <v>43</v>
      </c>
      <c r="B55" s="232" t="s">
        <v>1150</v>
      </c>
      <c r="C55" s="233" t="s">
        <v>662</v>
      </c>
      <c r="D55" s="297" t="s">
        <v>413</v>
      </c>
      <c r="E55" s="233" t="s">
        <v>871</v>
      </c>
      <c r="F55" s="232" t="s">
        <v>413</v>
      </c>
      <c r="G55" s="234"/>
      <c r="H55" s="234"/>
      <c r="I55" s="234"/>
      <c r="J55" s="235" t="s">
        <v>65</v>
      </c>
      <c r="K55" s="235" t="s">
        <v>115</v>
      </c>
      <c r="L55" s="236">
        <v>4.0199999999999996</v>
      </c>
      <c r="M55" s="237" t="s">
        <v>115</v>
      </c>
      <c r="N55" s="238">
        <v>4</v>
      </c>
      <c r="O55" s="236">
        <v>4.0199999999999996</v>
      </c>
      <c r="P55" s="236">
        <v>0</v>
      </c>
      <c r="Q55" s="236">
        <v>0</v>
      </c>
      <c r="R55" s="236">
        <v>0</v>
      </c>
      <c r="S55" s="236">
        <v>0</v>
      </c>
      <c r="T55" s="236">
        <v>0</v>
      </c>
      <c r="U55" s="237">
        <v>0</v>
      </c>
      <c r="V55" s="237">
        <f t="shared" si="9"/>
        <v>4.0199999999999996</v>
      </c>
      <c r="W55" s="237" t="str">
        <f>'[1]Juni 2011'!Q79</f>
        <v>K</v>
      </c>
      <c r="X55" s="237">
        <f t="shared" si="10"/>
        <v>0</v>
      </c>
      <c r="Y55" s="237">
        <v>2</v>
      </c>
      <c r="Z55" s="239">
        <f t="shared" si="23"/>
        <v>0.49751243781094534</v>
      </c>
      <c r="AA55" s="237">
        <v>0.5</v>
      </c>
      <c r="AB55" s="239">
        <f t="shared" si="11"/>
        <v>0.12437810945273634</v>
      </c>
      <c r="AC55" s="237">
        <v>0.5</v>
      </c>
      <c r="AD55" s="239">
        <f t="shared" si="12"/>
        <v>0.12437810945273634</v>
      </c>
      <c r="AE55" s="237">
        <v>1.02</v>
      </c>
      <c r="AF55" s="237">
        <f t="shared" si="13"/>
        <v>4.7662686567164183</v>
      </c>
      <c r="AG55" s="237">
        <f t="shared" si="0"/>
        <v>-0.74626865671641873</v>
      </c>
      <c r="AH55" s="239">
        <f t="shared" si="14"/>
        <v>0.2537313432835821</v>
      </c>
      <c r="AI55" s="299"/>
      <c r="AJ55" s="241"/>
      <c r="AK55" s="235" t="s">
        <v>67</v>
      </c>
      <c r="AL55" s="235"/>
      <c r="AM55" s="259">
        <f t="shared" si="15"/>
        <v>4.0199999999999996</v>
      </c>
      <c r="AN55" s="259">
        <f t="shared" si="16"/>
        <v>0</v>
      </c>
      <c r="AO55" s="259">
        <f t="shared" si="17"/>
        <v>4.0199999999999996</v>
      </c>
      <c r="AP55" s="259">
        <f t="shared" si="18"/>
        <v>0</v>
      </c>
      <c r="AQ55" s="244">
        <f t="shared" si="19"/>
        <v>4.0199999999999996</v>
      </c>
      <c r="AR55" s="244">
        <f t="shared" si="20"/>
        <v>0</v>
      </c>
      <c r="AS55" s="244">
        <f t="shared" si="21"/>
        <v>4.0199999999999996</v>
      </c>
      <c r="AT55" s="243">
        <f t="shared" si="1"/>
        <v>4.0199999999999996</v>
      </c>
      <c r="AU55" s="243">
        <v>4020</v>
      </c>
      <c r="AW55" s="245">
        <v>4020</v>
      </c>
      <c r="AX55" s="245">
        <v>0</v>
      </c>
      <c r="AY55" s="245">
        <v>0</v>
      </c>
      <c r="AZ55" s="245">
        <v>0</v>
      </c>
      <c r="BA55" s="245">
        <v>0</v>
      </c>
      <c r="BB55" s="245">
        <v>0</v>
      </c>
      <c r="BD55" s="246">
        <f t="shared" si="24"/>
        <v>4.0199999999999996</v>
      </c>
      <c r="BE55" s="246">
        <f t="shared" si="24"/>
        <v>0</v>
      </c>
      <c r="BF55" s="246">
        <f t="shared" ref="BF55:BF67" si="38">AY55/$BD$12</f>
        <v>0</v>
      </c>
      <c r="BG55" s="246">
        <f t="shared" ref="BG55:BG67" si="39">AZ55/$BD$12</f>
        <v>0</v>
      </c>
      <c r="BH55" s="246">
        <f t="shared" ref="BH55:BH67" si="40">BA55/$BD$12</f>
        <v>0</v>
      </c>
      <c r="BI55" s="246">
        <f t="shared" ref="BI55:BI67" si="41">BB55/$BD$12</f>
        <v>0</v>
      </c>
      <c r="BK55" s="245">
        <v>2000</v>
      </c>
      <c r="BL55" s="245">
        <v>500</v>
      </c>
      <c r="BM55" s="245">
        <v>500</v>
      </c>
      <c r="BN55" s="245">
        <v>1020</v>
      </c>
      <c r="BP55" s="246">
        <f t="shared" si="22"/>
        <v>2</v>
      </c>
      <c r="BQ55" s="246">
        <f t="shared" si="22"/>
        <v>0.5</v>
      </c>
      <c r="BR55" s="246">
        <f t="shared" si="22"/>
        <v>0.5</v>
      </c>
      <c r="BS55" s="246">
        <f t="shared" si="22"/>
        <v>1.02</v>
      </c>
    </row>
    <row r="56" spans="1:71" ht="15.95" customHeight="1">
      <c r="A56" s="231">
        <f t="shared" si="8"/>
        <v>44</v>
      </c>
      <c r="B56" s="232" t="s">
        <v>1151</v>
      </c>
      <c r="C56" s="233" t="s">
        <v>663</v>
      </c>
      <c r="D56" s="297" t="s">
        <v>823</v>
      </c>
      <c r="E56" s="233" t="s">
        <v>872</v>
      </c>
      <c r="F56" s="232" t="s">
        <v>413</v>
      </c>
      <c r="G56" s="234"/>
      <c r="H56" s="234"/>
      <c r="I56" s="234"/>
      <c r="J56" s="235" t="s">
        <v>65</v>
      </c>
      <c r="K56" s="235" t="s">
        <v>82</v>
      </c>
      <c r="L56" s="236">
        <v>4.5999999999999996</v>
      </c>
      <c r="M56" s="237">
        <v>2.2999999999999998</v>
      </c>
      <c r="N56" s="238">
        <v>4</v>
      </c>
      <c r="O56" s="236">
        <v>4.5999999999999996</v>
      </c>
      <c r="P56" s="236">
        <v>0</v>
      </c>
      <c r="Q56" s="236">
        <v>0</v>
      </c>
      <c r="R56" s="236">
        <v>0</v>
      </c>
      <c r="S56" s="236">
        <v>0</v>
      </c>
      <c r="T56" s="236">
        <v>0</v>
      </c>
      <c r="U56" s="237">
        <v>0</v>
      </c>
      <c r="V56" s="237">
        <f t="shared" si="9"/>
        <v>4.5999999999999996</v>
      </c>
      <c r="W56" s="237" t="str">
        <f>'[1]Juni 2011'!Q102</f>
        <v>K</v>
      </c>
      <c r="X56" s="237">
        <f t="shared" si="10"/>
        <v>0</v>
      </c>
      <c r="Y56" s="237">
        <v>2</v>
      </c>
      <c r="Z56" s="239">
        <f t="shared" si="23"/>
        <v>0.43478260869565222</v>
      </c>
      <c r="AA56" s="237">
        <v>1</v>
      </c>
      <c r="AB56" s="239">
        <f t="shared" si="11"/>
        <v>0.21739130434782611</v>
      </c>
      <c r="AC56" s="237">
        <v>0.9</v>
      </c>
      <c r="AD56" s="239">
        <f t="shared" si="12"/>
        <v>0.19565217391304349</v>
      </c>
      <c r="AE56" s="237">
        <v>0.7</v>
      </c>
      <c r="AF56" s="237">
        <f t="shared" si="13"/>
        <v>5.4478260869565229</v>
      </c>
      <c r="AG56" s="237">
        <f t="shared" si="0"/>
        <v>-0.84782608695652328</v>
      </c>
      <c r="AH56" s="239">
        <f t="shared" si="14"/>
        <v>0.15217391304347827</v>
      </c>
      <c r="AI56" s="240">
        <v>89</v>
      </c>
      <c r="AJ56" s="241">
        <v>122</v>
      </c>
      <c r="AK56" s="235" t="s">
        <v>67</v>
      </c>
      <c r="AL56" s="235"/>
      <c r="AM56" s="259">
        <f t="shared" si="15"/>
        <v>4.5999999999999996</v>
      </c>
      <c r="AN56" s="259">
        <f t="shared" si="16"/>
        <v>0</v>
      </c>
      <c r="AO56" s="259">
        <f t="shared" si="17"/>
        <v>4.5999999999999996</v>
      </c>
      <c r="AP56" s="259">
        <f t="shared" si="18"/>
        <v>0</v>
      </c>
      <c r="AQ56" s="244">
        <f t="shared" si="19"/>
        <v>4.5999999999999996</v>
      </c>
      <c r="AR56" s="244">
        <f t="shared" si="20"/>
        <v>0</v>
      </c>
      <c r="AS56" s="244">
        <f t="shared" si="21"/>
        <v>4.5999999999999996</v>
      </c>
      <c r="AT56" s="243">
        <f t="shared" si="1"/>
        <v>4.5999999999999996</v>
      </c>
      <c r="AU56" s="243">
        <v>4600</v>
      </c>
      <c r="AW56" s="245">
        <v>4600</v>
      </c>
      <c r="AX56" s="245">
        <v>0</v>
      </c>
      <c r="AY56" s="245">
        <v>0</v>
      </c>
      <c r="AZ56" s="245">
        <v>0</v>
      </c>
      <c r="BA56" s="245">
        <v>0</v>
      </c>
      <c r="BB56" s="245">
        <v>0</v>
      </c>
      <c r="BD56" s="246">
        <f t="shared" si="24"/>
        <v>4.5999999999999996</v>
      </c>
      <c r="BE56" s="246">
        <f t="shared" si="24"/>
        <v>0</v>
      </c>
      <c r="BF56" s="246">
        <f t="shared" si="38"/>
        <v>0</v>
      </c>
      <c r="BG56" s="246">
        <f t="shared" si="39"/>
        <v>0</v>
      </c>
      <c r="BH56" s="246">
        <f t="shared" si="40"/>
        <v>0</v>
      </c>
      <c r="BI56" s="246">
        <f t="shared" si="41"/>
        <v>0</v>
      </c>
      <c r="BK56" s="245">
        <v>2000</v>
      </c>
      <c r="BL56" s="245">
        <v>1000</v>
      </c>
      <c r="BM56" s="245">
        <v>900</v>
      </c>
      <c r="BN56" s="245">
        <v>700</v>
      </c>
      <c r="BP56" s="246">
        <f t="shared" si="22"/>
        <v>2</v>
      </c>
      <c r="BQ56" s="246">
        <f t="shared" si="22"/>
        <v>1</v>
      </c>
      <c r="BR56" s="246">
        <f t="shared" si="22"/>
        <v>0.9</v>
      </c>
      <c r="BS56" s="246">
        <f t="shared" si="22"/>
        <v>0.7</v>
      </c>
    </row>
    <row r="57" spans="1:71" ht="15.95" customHeight="1">
      <c r="A57" s="231">
        <f t="shared" si="8"/>
        <v>45</v>
      </c>
      <c r="B57" s="232" t="s">
        <v>1152</v>
      </c>
      <c r="C57" s="233" t="s">
        <v>664</v>
      </c>
      <c r="D57" s="297" t="s">
        <v>824</v>
      </c>
      <c r="E57" s="233" t="s">
        <v>872</v>
      </c>
      <c r="F57" s="232" t="s">
        <v>413</v>
      </c>
      <c r="G57" s="234"/>
      <c r="H57" s="234"/>
      <c r="I57" s="234"/>
      <c r="J57" s="235" t="s">
        <v>65</v>
      </c>
      <c r="K57" s="235" t="s">
        <v>135</v>
      </c>
      <c r="L57" s="236">
        <v>3.2</v>
      </c>
      <c r="M57" s="237" t="s">
        <v>135</v>
      </c>
      <c r="N57" s="238">
        <v>4</v>
      </c>
      <c r="O57" s="236">
        <v>1.5</v>
      </c>
      <c r="P57" s="236">
        <v>0</v>
      </c>
      <c r="Q57" s="236">
        <v>1.7</v>
      </c>
      <c r="R57" s="236">
        <v>0</v>
      </c>
      <c r="S57" s="236">
        <v>0</v>
      </c>
      <c r="T57" s="236">
        <v>0</v>
      </c>
      <c r="U57" s="237">
        <v>0</v>
      </c>
      <c r="V57" s="237">
        <f t="shared" si="9"/>
        <v>3.2</v>
      </c>
      <c r="W57" s="237" t="str">
        <f>'[1]Juni 2011'!Q32</f>
        <v>K</v>
      </c>
      <c r="X57" s="237">
        <f t="shared" si="10"/>
        <v>0</v>
      </c>
      <c r="Y57" s="237">
        <v>1.8</v>
      </c>
      <c r="Z57" s="239">
        <f t="shared" si="23"/>
        <v>0.5625</v>
      </c>
      <c r="AA57" s="237">
        <v>0.6</v>
      </c>
      <c r="AB57" s="239">
        <f t="shared" si="11"/>
        <v>0.18749999999999997</v>
      </c>
      <c r="AC57" s="237">
        <v>0.4</v>
      </c>
      <c r="AD57" s="239">
        <f t="shared" si="12"/>
        <v>0.125</v>
      </c>
      <c r="AE57" s="237">
        <v>0.4</v>
      </c>
      <c r="AF57" s="237">
        <f t="shared" si="13"/>
        <v>4.0750000000000002</v>
      </c>
      <c r="AG57" s="237">
        <f t="shared" si="0"/>
        <v>-0.875</v>
      </c>
      <c r="AH57" s="239">
        <f t="shared" si="14"/>
        <v>0.125</v>
      </c>
      <c r="AI57" s="299"/>
      <c r="AJ57" s="241"/>
      <c r="AK57" s="235" t="s">
        <v>67</v>
      </c>
      <c r="AL57" s="235"/>
      <c r="AM57" s="259">
        <f t="shared" si="15"/>
        <v>3.2</v>
      </c>
      <c r="AN57" s="259">
        <f t="shared" si="16"/>
        <v>0</v>
      </c>
      <c r="AO57" s="259">
        <f t="shared" si="17"/>
        <v>3.1999999999999997</v>
      </c>
      <c r="AP57" s="259">
        <f t="shared" si="18"/>
        <v>0</v>
      </c>
      <c r="AQ57" s="244">
        <f t="shared" si="19"/>
        <v>3.1999999999999997</v>
      </c>
      <c r="AR57" s="244">
        <f t="shared" si="20"/>
        <v>0</v>
      </c>
      <c r="AS57" s="244">
        <f t="shared" si="21"/>
        <v>3.2</v>
      </c>
      <c r="AT57" s="243">
        <f t="shared" si="1"/>
        <v>3.2</v>
      </c>
      <c r="AU57" s="243">
        <v>3200</v>
      </c>
      <c r="AW57" s="245">
        <v>1500</v>
      </c>
      <c r="AX57" s="245">
        <v>0</v>
      </c>
      <c r="AY57" s="245">
        <v>1700</v>
      </c>
      <c r="AZ57" s="245">
        <v>0</v>
      </c>
      <c r="BA57" s="245">
        <v>0</v>
      </c>
      <c r="BB57" s="245">
        <v>0</v>
      </c>
      <c r="BD57" s="246">
        <f t="shared" si="24"/>
        <v>1.5</v>
      </c>
      <c r="BE57" s="246">
        <f t="shared" si="24"/>
        <v>0</v>
      </c>
      <c r="BF57" s="246">
        <f t="shared" si="38"/>
        <v>1.7</v>
      </c>
      <c r="BG57" s="246">
        <f t="shared" si="39"/>
        <v>0</v>
      </c>
      <c r="BH57" s="246">
        <f t="shared" si="40"/>
        <v>0</v>
      </c>
      <c r="BI57" s="246">
        <f t="shared" si="41"/>
        <v>0</v>
      </c>
      <c r="BK57" s="245">
        <v>1800</v>
      </c>
      <c r="BL57" s="245">
        <v>600</v>
      </c>
      <c r="BM57" s="245">
        <v>400</v>
      </c>
      <c r="BN57" s="245">
        <v>400</v>
      </c>
      <c r="BP57" s="246">
        <f t="shared" si="22"/>
        <v>1.8</v>
      </c>
      <c r="BQ57" s="246">
        <f t="shared" si="22"/>
        <v>0.6</v>
      </c>
      <c r="BR57" s="246">
        <f t="shared" si="22"/>
        <v>0.4</v>
      </c>
      <c r="BS57" s="246">
        <f t="shared" si="22"/>
        <v>0.4</v>
      </c>
    </row>
    <row r="58" spans="1:71" ht="15.95" customHeight="1">
      <c r="A58" s="231">
        <f t="shared" si="8"/>
        <v>46</v>
      </c>
      <c r="B58" s="232" t="s">
        <v>1153</v>
      </c>
      <c r="C58" s="233" t="s">
        <v>665</v>
      </c>
      <c r="D58" s="297" t="s">
        <v>148</v>
      </c>
      <c r="E58" s="233" t="s">
        <v>873</v>
      </c>
      <c r="F58" s="232" t="s">
        <v>413</v>
      </c>
      <c r="G58" s="234"/>
      <c r="H58" s="234"/>
      <c r="I58" s="234"/>
      <c r="J58" s="235" t="s">
        <v>65</v>
      </c>
      <c r="K58" s="235" t="s">
        <v>82</v>
      </c>
      <c r="L58" s="236">
        <v>6.5</v>
      </c>
      <c r="M58" s="237" t="s">
        <v>82</v>
      </c>
      <c r="N58" s="238">
        <v>4</v>
      </c>
      <c r="O58" s="236">
        <v>4.5</v>
      </c>
      <c r="P58" s="236">
        <v>0</v>
      </c>
      <c r="Q58" s="236">
        <v>2</v>
      </c>
      <c r="R58" s="236">
        <v>0</v>
      </c>
      <c r="S58" s="236">
        <v>0</v>
      </c>
      <c r="T58" s="236">
        <v>0</v>
      </c>
      <c r="U58" s="237">
        <v>0</v>
      </c>
      <c r="V58" s="237">
        <f t="shared" si="9"/>
        <v>6.5</v>
      </c>
      <c r="W58" s="237" t="str">
        <f>'[1]Juni 2011'!Q33</f>
        <v>K</v>
      </c>
      <c r="X58" s="237">
        <f t="shared" si="10"/>
        <v>0</v>
      </c>
      <c r="Y58" s="237">
        <v>2.5</v>
      </c>
      <c r="Z58" s="239">
        <f t="shared" si="23"/>
        <v>0.38461538461538464</v>
      </c>
      <c r="AA58" s="237">
        <v>1.5</v>
      </c>
      <c r="AB58" s="239">
        <f t="shared" si="11"/>
        <v>0.23076923076923078</v>
      </c>
      <c r="AC58" s="237">
        <v>1</v>
      </c>
      <c r="AD58" s="239">
        <f t="shared" si="12"/>
        <v>0.15384615384615385</v>
      </c>
      <c r="AE58" s="237">
        <v>1.5</v>
      </c>
      <c r="AF58" s="237">
        <f t="shared" si="13"/>
        <v>7.2692307692307701</v>
      </c>
      <c r="AG58" s="237">
        <f t="shared" si="0"/>
        <v>-0.76923076923077005</v>
      </c>
      <c r="AH58" s="239">
        <f t="shared" si="14"/>
        <v>0.23076923076923078</v>
      </c>
      <c r="AI58" s="240">
        <v>712</v>
      </c>
      <c r="AJ58" s="241">
        <v>982</v>
      </c>
      <c r="AK58" s="235" t="s">
        <v>67</v>
      </c>
      <c r="AL58" s="235"/>
      <c r="AM58" s="259">
        <f t="shared" si="15"/>
        <v>6.5</v>
      </c>
      <c r="AN58" s="259">
        <f t="shared" si="16"/>
        <v>0</v>
      </c>
      <c r="AO58" s="259">
        <f t="shared" si="17"/>
        <v>6.5</v>
      </c>
      <c r="AP58" s="259">
        <f t="shared" si="18"/>
        <v>0</v>
      </c>
      <c r="AQ58" s="244">
        <f t="shared" si="19"/>
        <v>6.5</v>
      </c>
      <c r="AR58" s="244">
        <f t="shared" si="20"/>
        <v>0</v>
      </c>
      <c r="AS58" s="244">
        <f t="shared" si="21"/>
        <v>6.5</v>
      </c>
      <c r="AT58" s="243">
        <f t="shared" si="1"/>
        <v>6.5</v>
      </c>
      <c r="AU58" s="243">
        <v>6500</v>
      </c>
      <c r="AW58" s="245">
        <v>4500</v>
      </c>
      <c r="AX58" s="245">
        <v>0</v>
      </c>
      <c r="AY58" s="245">
        <v>2000</v>
      </c>
      <c r="AZ58" s="245">
        <v>0</v>
      </c>
      <c r="BA58" s="245">
        <v>0</v>
      </c>
      <c r="BB58" s="245">
        <v>0</v>
      </c>
      <c r="BD58" s="246">
        <f t="shared" si="24"/>
        <v>4.5</v>
      </c>
      <c r="BE58" s="246">
        <f t="shared" si="24"/>
        <v>0</v>
      </c>
      <c r="BF58" s="246">
        <f t="shared" si="38"/>
        <v>2</v>
      </c>
      <c r="BG58" s="246">
        <f t="shared" si="39"/>
        <v>0</v>
      </c>
      <c r="BH58" s="246">
        <f t="shared" si="40"/>
        <v>0</v>
      </c>
      <c r="BI58" s="246">
        <f t="shared" si="41"/>
        <v>0</v>
      </c>
      <c r="BK58" s="245">
        <v>2500</v>
      </c>
      <c r="BL58" s="245">
        <v>1500</v>
      </c>
      <c r="BM58" s="245">
        <v>1000</v>
      </c>
      <c r="BN58" s="245">
        <v>1500</v>
      </c>
      <c r="BP58" s="246">
        <f t="shared" si="22"/>
        <v>2.5</v>
      </c>
      <c r="BQ58" s="246">
        <f t="shared" si="22"/>
        <v>1.5</v>
      </c>
      <c r="BR58" s="246">
        <f t="shared" si="22"/>
        <v>1</v>
      </c>
      <c r="BS58" s="246">
        <f t="shared" si="22"/>
        <v>1.5</v>
      </c>
    </row>
    <row r="59" spans="1:71" ht="15.95" customHeight="1">
      <c r="A59" s="231">
        <f t="shared" si="8"/>
        <v>47</v>
      </c>
      <c r="B59" s="232" t="s">
        <v>1154</v>
      </c>
      <c r="C59" s="233" t="s">
        <v>666</v>
      </c>
      <c r="D59" s="233" t="s">
        <v>825</v>
      </c>
      <c r="E59" s="233" t="s">
        <v>209</v>
      </c>
      <c r="F59" s="232" t="s">
        <v>413</v>
      </c>
      <c r="G59" s="234"/>
      <c r="H59" s="234"/>
      <c r="I59" s="234"/>
      <c r="J59" s="235" t="s">
        <v>65</v>
      </c>
      <c r="K59" s="235" t="s">
        <v>137</v>
      </c>
      <c r="L59" s="236">
        <v>4.8099999999999996</v>
      </c>
      <c r="M59" s="237" t="s">
        <v>137</v>
      </c>
      <c r="N59" s="238">
        <v>4</v>
      </c>
      <c r="O59" s="236">
        <v>4.8099999999999996</v>
      </c>
      <c r="P59" s="236">
        <v>0</v>
      </c>
      <c r="Q59" s="236">
        <v>0</v>
      </c>
      <c r="R59" s="236">
        <v>0</v>
      </c>
      <c r="S59" s="236">
        <v>0</v>
      </c>
      <c r="T59" s="236">
        <v>0</v>
      </c>
      <c r="U59" s="237">
        <v>0</v>
      </c>
      <c r="V59" s="237">
        <f t="shared" si="9"/>
        <v>4.8099999999999996</v>
      </c>
      <c r="W59" s="237" t="str">
        <f>'[1]Juni 2011'!Q18</f>
        <v>K</v>
      </c>
      <c r="X59" s="237">
        <f t="shared" si="10"/>
        <v>0</v>
      </c>
      <c r="Y59" s="237">
        <v>1</v>
      </c>
      <c r="Z59" s="239">
        <f t="shared" si="23"/>
        <v>0.20790020790020791</v>
      </c>
      <c r="AA59" s="237">
        <v>0.45</v>
      </c>
      <c r="AB59" s="239">
        <f t="shared" si="11"/>
        <v>9.355509355509356E-2</v>
      </c>
      <c r="AC59" s="237">
        <v>0.05</v>
      </c>
      <c r="AD59" s="239">
        <f t="shared" si="12"/>
        <v>1.0395010395010396E-2</v>
      </c>
      <c r="AE59" s="237">
        <v>3.31</v>
      </c>
      <c r="AF59" s="237">
        <f t="shared" si="13"/>
        <v>5.121850311850312</v>
      </c>
      <c r="AG59" s="237">
        <f t="shared" si="0"/>
        <v>-0.31185031185031242</v>
      </c>
      <c r="AH59" s="239">
        <f t="shared" si="14"/>
        <v>0.68814968814968824</v>
      </c>
      <c r="AI59" s="240"/>
      <c r="AJ59" s="241"/>
      <c r="AK59" s="235" t="s">
        <v>67</v>
      </c>
      <c r="AL59" s="235"/>
      <c r="AM59" s="259">
        <f t="shared" si="15"/>
        <v>4.8099999999999996</v>
      </c>
      <c r="AN59" s="259">
        <f t="shared" si="16"/>
        <v>0</v>
      </c>
      <c r="AO59" s="259">
        <f t="shared" si="17"/>
        <v>4.8100000000000005</v>
      </c>
      <c r="AP59" s="259">
        <f t="shared" si="18"/>
        <v>0</v>
      </c>
      <c r="AQ59" s="244">
        <f t="shared" si="19"/>
        <v>4.8100000000000005</v>
      </c>
      <c r="AR59" s="244">
        <f t="shared" si="20"/>
        <v>0</v>
      </c>
      <c r="AS59" s="244">
        <f t="shared" si="21"/>
        <v>4.8099999999999996</v>
      </c>
      <c r="AT59" s="243">
        <f t="shared" si="1"/>
        <v>4.8099999999999996</v>
      </c>
      <c r="AU59" s="243">
        <v>4810</v>
      </c>
      <c r="AW59" s="245">
        <v>4810</v>
      </c>
      <c r="AX59" s="245">
        <v>0</v>
      </c>
      <c r="AY59" s="245">
        <v>0</v>
      </c>
      <c r="AZ59" s="245">
        <v>0</v>
      </c>
      <c r="BA59" s="245">
        <v>0</v>
      </c>
      <c r="BB59" s="245">
        <v>0</v>
      </c>
      <c r="BD59" s="246">
        <f t="shared" si="24"/>
        <v>4.8099999999999996</v>
      </c>
      <c r="BE59" s="246">
        <f t="shared" si="24"/>
        <v>0</v>
      </c>
      <c r="BF59" s="246">
        <f t="shared" si="38"/>
        <v>0</v>
      </c>
      <c r="BG59" s="246">
        <f t="shared" si="39"/>
        <v>0</v>
      </c>
      <c r="BH59" s="246">
        <f t="shared" si="40"/>
        <v>0</v>
      </c>
      <c r="BI59" s="246">
        <f t="shared" si="41"/>
        <v>0</v>
      </c>
      <c r="BK59" s="245">
        <v>1000</v>
      </c>
      <c r="BL59" s="245">
        <v>450</v>
      </c>
      <c r="BM59" s="245">
        <v>50</v>
      </c>
      <c r="BN59" s="245">
        <v>3310</v>
      </c>
      <c r="BP59" s="246">
        <f t="shared" si="22"/>
        <v>1</v>
      </c>
      <c r="BQ59" s="246">
        <f t="shared" si="22"/>
        <v>0.45</v>
      </c>
      <c r="BR59" s="246">
        <f t="shared" si="22"/>
        <v>0.05</v>
      </c>
      <c r="BS59" s="246">
        <f t="shared" si="22"/>
        <v>3.31</v>
      </c>
    </row>
    <row r="60" spans="1:71" ht="15.95" customHeight="1">
      <c r="A60" s="231">
        <f t="shared" si="8"/>
        <v>48</v>
      </c>
      <c r="B60" s="232" t="s">
        <v>1155</v>
      </c>
      <c r="C60" s="233" t="s">
        <v>667</v>
      </c>
      <c r="D60" s="233" t="s">
        <v>825</v>
      </c>
      <c r="E60" s="233" t="s">
        <v>209</v>
      </c>
      <c r="F60" s="232" t="s">
        <v>413</v>
      </c>
      <c r="G60" s="234"/>
      <c r="H60" s="234"/>
      <c r="I60" s="234"/>
      <c r="J60" s="235" t="s">
        <v>65</v>
      </c>
      <c r="K60" s="235" t="s">
        <v>88</v>
      </c>
      <c r="L60" s="236">
        <v>6</v>
      </c>
      <c r="M60" s="237" t="s">
        <v>88</v>
      </c>
      <c r="N60" s="238">
        <v>4</v>
      </c>
      <c r="O60" s="236">
        <v>1.8</v>
      </c>
      <c r="P60" s="236">
        <v>0</v>
      </c>
      <c r="Q60" s="236">
        <v>0</v>
      </c>
      <c r="R60" s="236">
        <v>0</v>
      </c>
      <c r="S60" s="236">
        <v>0</v>
      </c>
      <c r="T60" s="236">
        <v>4.2</v>
      </c>
      <c r="U60" s="237">
        <v>0</v>
      </c>
      <c r="V60" s="237">
        <f t="shared" si="9"/>
        <v>6</v>
      </c>
      <c r="W60" s="237" t="str">
        <f>'[1]Juni 2011'!Q19</f>
        <v>K</v>
      </c>
      <c r="X60" s="237">
        <f t="shared" si="10"/>
        <v>0</v>
      </c>
      <c r="Y60" s="237">
        <v>0</v>
      </c>
      <c r="Z60" s="239">
        <f t="shared" si="23"/>
        <v>0</v>
      </c>
      <c r="AA60" s="237">
        <v>0</v>
      </c>
      <c r="AB60" s="239">
        <f t="shared" si="11"/>
        <v>0</v>
      </c>
      <c r="AC60" s="237">
        <v>0</v>
      </c>
      <c r="AD60" s="239">
        <f t="shared" si="12"/>
        <v>0</v>
      </c>
      <c r="AE60" s="237">
        <v>6</v>
      </c>
      <c r="AF60" s="237">
        <f t="shared" si="13"/>
        <v>6</v>
      </c>
      <c r="AG60" s="237">
        <f t="shared" si="0"/>
        <v>0</v>
      </c>
      <c r="AH60" s="239">
        <f t="shared" si="14"/>
        <v>1</v>
      </c>
      <c r="AI60" s="240"/>
      <c r="AJ60" s="241"/>
      <c r="AK60" s="235" t="s">
        <v>67</v>
      </c>
      <c r="AL60" s="235"/>
      <c r="AM60" s="259">
        <f t="shared" si="15"/>
        <v>6</v>
      </c>
      <c r="AN60" s="259">
        <f t="shared" si="16"/>
        <v>0</v>
      </c>
      <c r="AO60" s="259">
        <f t="shared" si="17"/>
        <v>6</v>
      </c>
      <c r="AP60" s="259">
        <f t="shared" si="18"/>
        <v>0</v>
      </c>
      <c r="AQ60" s="244">
        <f t="shared" si="19"/>
        <v>6</v>
      </c>
      <c r="AR60" s="244">
        <f t="shared" si="20"/>
        <v>0</v>
      </c>
      <c r="AS60" s="244">
        <f t="shared" si="21"/>
        <v>6</v>
      </c>
      <c r="AT60" s="243">
        <f t="shared" si="1"/>
        <v>6</v>
      </c>
      <c r="AU60" s="243">
        <v>6000</v>
      </c>
      <c r="AW60" s="245">
        <v>1800</v>
      </c>
      <c r="AX60" s="245">
        <v>0</v>
      </c>
      <c r="AY60" s="245">
        <v>0</v>
      </c>
      <c r="AZ60" s="245">
        <v>0</v>
      </c>
      <c r="BA60" s="245">
        <v>0</v>
      </c>
      <c r="BB60" s="245">
        <v>4200</v>
      </c>
      <c r="BD60" s="246">
        <f t="shared" si="24"/>
        <v>1.8</v>
      </c>
      <c r="BE60" s="246">
        <f t="shared" si="24"/>
        <v>0</v>
      </c>
      <c r="BF60" s="246">
        <f t="shared" si="38"/>
        <v>0</v>
      </c>
      <c r="BG60" s="246">
        <f t="shared" si="39"/>
        <v>0</v>
      </c>
      <c r="BH60" s="246">
        <f t="shared" si="40"/>
        <v>0</v>
      </c>
      <c r="BI60" s="246">
        <f t="shared" si="41"/>
        <v>4.2</v>
      </c>
      <c r="BK60" s="245">
        <v>0</v>
      </c>
      <c r="BL60" s="245">
        <v>0</v>
      </c>
      <c r="BM60" s="245">
        <v>0</v>
      </c>
      <c r="BN60" s="245">
        <v>6000</v>
      </c>
      <c r="BP60" s="246">
        <f t="shared" si="22"/>
        <v>0</v>
      </c>
      <c r="BQ60" s="246">
        <f t="shared" si="22"/>
        <v>0</v>
      </c>
      <c r="BR60" s="246">
        <f t="shared" si="22"/>
        <v>0</v>
      </c>
      <c r="BS60" s="246">
        <f t="shared" si="22"/>
        <v>6</v>
      </c>
    </row>
    <row r="61" spans="1:71" ht="15.95" customHeight="1">
      <c r="A61" s="231">
        <f t="shared" si="8"/>
        <v>49</v>
      </c>
      <c r="B61" s="232" t="s">
        <v>1156</v>
      </c>
      <c r="C61" s="233" t="s">
        <v>668</v>
      </c>
      <c r="D61" s="233" t="s">
        <v>63</v>
      </c>
      <c r="E61" s="233" t="s">
        <v>64</v>
      </c>
      <c r="F61" s="232" t="s">
        <v>403</v>
      </c>
      <c r="G61" s="234"/>
      <c r="H61" s="234"/>
      <c r="I61" s="234"/>
      <c r="J61" s="235" t="s">
        <v>65</v>
      </c>
      <c r="K61" s="235" t="s">
        <v>88</v>
      </c>
      <c r="L61" s="236">
        <v>4.6849999999999996</v>
      </c>
      <c r="M61" s="237" t="s">
        <v>88</v>
      </c>
      <c r="N61" s="238">
        <v>5</v>
      </c>
      <c r="O61" s="236">
        <v>0</v>
      </c>
      <c r="P61" s="236">
        <v>2</v>
      </c>
      <c r="Q61" s="236">
        <f>L61-P61</f>
        <v>2.6849999999999996</v>
      </c>
      <c r="R61" s="236">
        <v>0</v>
      </c>
      <c r="S61" s="236">
        <v>0</v>
      </c>
      <c r="T61" s="236">
        <v>0</v>
      </c>
      <c r="U61" s="237">
        <v>0</v>
      </c>
      <c r="V61" s="237">
        <f t="shared" si="9"/>
        <v>4.6849999999999996</v>
      </c>
      <c r="W61" s="237" t="str">
        <f>'[1]Juni 2011'!Q20</f>
        <v>K</v>
      </c>
      <c r="X61" s="237">
        <f t="shared" si="10"/>
        <v>0</v>
      </c>
      <c r="Y61" s="237">
        <f>L61-AA61</f>
        <v>4.1149999999999993</v>
      </c>
      <c r="Z61" s="239">
        <f t="shared" si="23"/>
        <v>0.87833511205976511</v>
      </c>
      <c r="AA61" s="237">
        <v>0.56999999999999995</v>
      </c>
      <c r="AB61" s="239">
        <f t="shared" si="11"/>
        <v>0.12166488794023479</v>
      </c>
      <c r="AC61" s="237">
        <v>0</v>
      </c>
      <c r="AD61" s="239">
        <f t="shared" si="12"/>
        <v>0</v>
      </c>
      <c r="AE61" s="237">
        <v>0</v>
      </c>
      <c r="AF61" s="237">
        <f t="shared" si="13"/>
        <v>5.6849999999999996</v>
      </c>
      <c r="AG61" s="237">
        <f t="shared" si="0"/>
        <v>-1</v>
      </c>
      <c r="AH61" s="239">
        <f t="shared" si="14"/>
        <v>0</v>
      </c>
      <c r="AI61" s="240"/>
      <c r="AJ61" s="241"/>
      <c r="AK61" s="235" t="s">
        <v>67</v>
      </c>
      <c r="AL61" s="242"/>
      <c r="AM61" s="259">
        <f t="shared" si="15"/>
        <v>4.6849999999999996</v>
      </c>
      <c r="AN61" s="259">
        <f t="shared" si="16"/>
        <v>0</v>
      </c>
      <c r="AO61" s="259">
        <f t="shared" si="17"/>
        <v>4.6849999999999996</v>
      </c>
      <c r="AP61" s="259">
        <f t="shared" si="18"/>
        <v>0</v>
      </c>
      <c r="AQ61" s="244">
        <f t="shared" si="19"/>
        <v>4.6849999999999996</v>
      </c>
      <c r="AR61" s="244">
        <f t="shared" si="20"/>
        <v>0</v>
      </c>
      <c r="AS61" s="244">
        <f t="shared" si="21"/>
        <v>4.6849999999999996</v>
      </c>
      <c r="AT61" s="243">
        <f t="shared" si="1"/>
        <v>4.6849999999999996</v>
      </c>
      <c r="AU61" s="243">
        <v>4685</v>
      </c>
      <c r="AW61" s="245">
        <v>0</v>
      </c>
      <c r="AX61" s="245">
        <v>2000</v>
      </c>
      <c r="AY61" s="245">
        <v>2450</v>
      </c>
      <c r="AZ61" s="245">
        <v>0</v>
      </c>
      <c r="BA61" s="245">
        <v>0</v>
      </c>
      <c r="BB61" s="245">
        <v>0</v>
      </c>
      <c r="BD61" s="246">
        <f t="shared" si="24"/>
        <v>0</v>
      </c>
      <c r="BE61" s="246">
        <f t="shared" si="24"/>
        <v>2</v>
      </c>
      <c r="BF61" s="246">
        <f t="shared" si="38"/>
        <v>2.4500000000000002</v>
      </c>
      <c r="BG61" s="246">
        <f t="shared" si="39"/>
        <v>0</v>
      </c>
      <c r="BH61" s="246">
        <f t="shared" si="40"/>
        <v>0</v>
      </c>
      <c r="BI61" s="246">
        <f t="shared" si="41"/>
        <v>0</v>
      </c>
      <c r="BK61" s="245">
        <v>4350</v>
      </c>
      <c r="BL61" s="245">
        <v>570</v>
      </c>
      <c r="BM61" s="245">
        <v>0</v>
      </c>
      <c r="BN61" s="245">
        <v>0</v>
      </c>
      <c r="BP61" s="246">
        <f t="shared" si="22"/>
        <v>4.3499999999999996</v>
      </c>
      <c r="BQ61" s="246">
        <f t="shared" si="22"/>
        <v>0.56999999999999995</v>
      </c>
      <c r="BR61" s="246">
        <f t="shared" si="22"/>
        <v>0</v>
      </c>
      <c r="BS61" s="246">
        <f t="shared" si="22"/>
        <v>0</v>
      </c>
    </row>
    <row r="62" spans="1:71" ht="15.95" customHeight="1">
      <c r="A62" s="231">
        <f t="shared" si="8"/>
        <v>50</v>
      </c>
      <c r="B62" s="232" t="s">
        <v>1157</v>
      </c>
      <c r="C62" s="233" t="s">
        <v>669</v>
      </c>
      <c r="D62" s="233"/>
      <c r="E62" s="233" t="s">
        <v>874</v>
      </c>
      <c r="F62" s="232" t="s">
        <v>403</v>
      </c>
      <c r="G62" s="234"/>
      <c r="H62" s="234"/>
      <c r="I62" s="234"/>
      <c r="J62" s="235" t="s">
        <v>65</v>
      </c>
      <c r="K62" s="235" t="s">
        <v>120</v>
      </c>
      <c r="L62" s="236">
        <v>1</v>
      </c>
      <c r="M62" s="237" t="s">
        <v>120</v>
      </c>
      <c r="N62" s="238">
        <v>5</v>
      </c>
      <c r="O62" s="236">
        <v>0</v>
      </c>
      <c r="P62" s="236">
        <v>0</v>
      </c>
      <c r="Q62" s="236">
        <v>1</v>
      </c>
      <c r="R62" s="236">
        <v>0</v>
      </c>
      <c r="S62" s="236">
        <v>0</v>
      </c>
      <c r="T62" s="236">
        <v>0</v>
      </c>
      <c r="U62" s="237">
        <v>0</v>
      </c>
      <c r="V62" s="237">
        <f t="shared" si="9"/>
        <v>1</v>
      </c>
      <c r="W62" s="237" t="str">
        <f>'[1]Juni 2011'!Q21</f>
        <v>K</v>
      </c>
      <c r="X62" s="237">
        <f t="shared" si="10"/>
        <v>0</v>
      </c>
      <c r="Y62" s="237">
        <v>1</v>
      </c>
      <c r="Z62" s="239">
        <f t="shared" si="23"/>
        <v>1</v>
      </c>
      <c r="AA62" s="237">
        <v>0</v>
      </c>
      <c r="AB62" s="239">
        <f t="shared" si="11"/>
        <v>0</v>
      </c>
      <c r="AC62" s="237">
        <v>0</v>
      </c>
      <c r="AD62" s="239">
        <f t="shared" si="12"/>
        <v>0</v>
      </c>
      <c r="AE62" s="237">
        <v>0</v>
      </c>
      <c r="AF62" s="237">
        <f t="shared" si="13"/>
        <v>2</v>
      </c>
      <c r="AG62" s="237">
        <f t="shared" si="0"/>
        <v>-1</v>
      </c>
      <c r="AH62" s="239">
        <f t="shared" si="14"/>
        <v>0</v>
      </c>
      <c r="AI62" s="240"/>
      <c r="AJ62" s="241"/>
      <c r="AK62" s="235" t="s">
        <v>67</v>
      </c>
      <c r="AL62" s="242"/>
      <c r="AM62" s="259">
        <f t="shared" si="15"/>
        <v>1</v>
      </c>
      <c r="AN62" s="259">
        <f t="shared" si="16"/>
        <v>0</v>
      </c>
      <c r="AO62" s="259">
        <f t="shared" si="17"/>
        <v>1</v>
      </c>
      <c r="AP62" s="259">
        <f t="shared" si="18"/>
        <v>0</v>
      </c>
      <c r="AQ62" s="244">
        <f t="shared" si="19"/>
        <v>1</v>
      </c>
      <c r="AR62" s="244">
        <f t="shared" si="20"/>
        <v>0</v>
      </c>
      <c r="AS62" s="244">
        <f t="shared" si="21"/>
        <v>1</v>
      </c>
      <c r="AT62" s="243">
        <f t="shared" si="1"/>
        <v>1</v>
      </c>
      <c r="AU62" s="243">
        <v>1000</v>
      </c>
      <c r="AW62" s="245">
        <v>0</v>
      </c>
      <c r="AX62" s="245">
        <v>0</v>
      </c>
      <c r="AY62" s="245">
        <v>1000</v>
      </c>
      <c r="AZ62" s="245">
        <v>0</v>
      </c>
      <c r="BA62" s="245">
        <v>0</v>
      </c>
      <c r="BB62" s="245">
        <v>0</v>
      </c>
      <c r="BD62" s="246">
        <f t="shared" si="24"/>
        <v>0</v>
      </c>
      <c r="BE62" s="246">
        <f t="shared" si="24"/>
        <v>0</v>
      </c>
      <c r="BF62" s="246">
        <f t="shared" si="38"/>
        <v>1</v>
      </c>
      <c r="BG62" s="246">
        <f t="shared" si="39"/>
        <v>0</v>
      </c>
      <c r="BH62" s="246">
        <f t="shared" si="40"/>
        <v>0</v>
      </c>
      <c r="BI62" s="246">
        <f t="shared" si="41"/>
        <v>0</v>
      </c>
      <c r="BK62" s="245">
        <v>1000</v>
      </c>
      <c r="BL62" s="245">
        <v>0</v>
      </c>
      <c r="BM62" s="245">
        <v>0</v>
      </c>
      <c r="BN62" s="245">
        <v>0</v>
      </c>
      <c r="BP62" s="246">
        <f t="shared" si="22"/>
        <v>1</v>
      </c>
      <c r="BQ62" s="246">
        <f t="shared" si="22"/>
        <v>0</v>
      </c>
      <c r="BR62" s="246">
        <f t="shared" si="22"/>
        <v>0</v>
      </c>
      <c r="BS62" s="246">
        <f t="shared" si="22"/>
        <v>0</v>
      </c>
    </row>
    <row r="63" spans="1:71" ht="15.95" customHeight="1">
      <c r="A63" s="231">
        <f t="shared" si="8"/>
        <v>51</v>
      </c>
      <c r="B63" s="232" t="s">
        <v>1158</v>
      </c>
      <c r="C63" s="233" t="s">
        <v>670</v>
      </c>
      <c r="D63" s="233"/>
      <c r="E63" s="233" t="s">
        <v>875</v>
      </c>
      <c r="F63" s="232" t="s">
        <v>403</v>
      </c>
      <c r="G63" s="234"/>
      <c r="H63" s="234"/>
      <c r="I63" s="234"/>
      <c r="J63" s="235" t="s">
        <v>65</v>
      </c>
      <c r="K63" s="235" t="s">
        <v>115</v>
      </c>
      <c r="L63" s="236">
        <v>0.33</v>
      </c>
      <c r="M63" s="237" t="s">
        <v>115</v>
      </c>
      <c r="N63" s="238">
        <v>5</v>
      </c>
      <c r="O63" s="236">
        <v>0</v>
      </c>
      <c r="P63" s="236">
        <v>0</v>
      </c>
      <c r="Q63" s="236">
        <v>0.33</v>
      </c>
      <c r="R63" s="236">
        <v>0</v>
      </c>
      <c r="S63" s="236">
        <v>0</v>
      </c>
      <c r="T63" s="236">
        <v>0</v>
      </c>
      <c r="U63" s="237">
        <v>0</v>
      </c>
      <c r="V63" s="237">
        <f t="shared" si="9"/>
        <v>0.33</v>
      </c>
      <c r="W63" s="237" t="str">
        <f>'[1]Juni 2011'!Q22</f>
        <v>K</v>
      </c>
      <c r="X63" s="237">
        <f t="shared" si="10"/>
        <v>0</v>
      </c>
      <c r="Y63" s="237">
        <v>0.33</v>
      </c>
      <c r="Z63" s="239">
        <f t="shared" si="23"/>
        <v>1</v>
      </c>
      <c r="AA63" s="237">
        <v>0</v>
      </c>
      <c r="AB63" s="239">
        <f t="shared" si="11"/>
        <v>0</v>
      </c>
      <c r="AC63" s="237">
        <v>0</v>
      </c>
      <c r="AD63" s="239">
        <f t="shared" si="12"/>
        <v>0</v>
      </c>
      <c r="AE63" s="237">
        <v>0</v>
      </c>
      <c r="AF63" s="237">
        <f t="shared" si="13"/>
        <v>1.33</v>
      </c>
      <c r="AG63" s="237">
        <f t="shared" si="0"/>
        <v>-1</v>
      </c>
      <c r="AH63" s="239">
        <f t="shared" si="14"/>
        <v>0</v>
      </c>
      <c r="AI63" s="299"/>
      <c r="AJ63" s="241"/>
      <c r="AK63" s="235" t="s">
        <v>67</v>
      </c>
      <c r="AL63" s="242"/>
      <c r="AM63" s="259">
        <f t="shared" si="15"/>
        <v>0.33</v>
      </c>
      <c r="AN63" s="259">
        <f t="shared" si="16"/>
        <v>0</v>
      </c>
      <c r="AO63" s="259">
        <f t="shared" si="17"/>
        <v>0.33</v>
      </c>
      <c r="AP63" s="259">
        <f t="shared" si="18"/>
        <v>0</v>
      </c>
      <c r="AQ63" s="244">
        <f t="shared" si="19"/>
        <v>0.33</v>
      </c>
      <c r="AR63" s="244">
        <f t="shared" si="20"/>
        <v>0</v>
      </c>
      <c r="AS63" s="244">
        <f t="shared" si="21"/>
        <v>0.33</v>
      </c>
      <c r="AT63" s="243">
        <f t="shared" si="1"/>
        <v>0.33</v>
      </c>
      <c r="AU63" s="243">
        <v>330</v>
      </c>
      <c r="AW63" s="245">
        <v>0</v>
      </c>
      <c r="AX63" s="245">
        <v>0</v>
      </c>
      <c r="AY63" s="245">
        <v>330</v>
      </c>
      <c r="AZ63" s="245">
        <v>0</v>
      </c>
      <c r="BA63" s="245">
        <v>0</v>
      </c>
      <c r="BB63" s="245">
        <v>0</v>
      </c>
      <c r="BD63" s="246">
        <f t="shared" si="24"/>
        <v>0</v>
      </c>
      <c r="BE63" s="246">
        <f t="shared" si="24"/>
        <v>0</v>
      </c>
      <c r="BF63" s="246">
        <f t="shared" si="38"/>
        <v>0.33</v>
      </c>
      <c r="BG63" s="246">
        <f t="shared" si="39"/>
        <v>0</v>
      </c>
      <c r="BH63" s="246">
        <f t="shared" si="40"/>
        <v>0</v>
      </c>
      <c r="BI63" s="246">
        <f t="shared" si="41"/>
        <v>0</v>
      </c>
      <c r="BK63" s="245">
        <v>330</v>
      </c>
      <c r="BL63" s="245">
        <v>0</v>
      </c>
      <c r="BM63" s="245">
        <v>0</v>
      </c>
      <c r="BN63" s="245">
        <v>0</v>
      </c>
      <c r="BP63" s="246">
        <f t="shared" si="22"/>
        <v>0.33</v>
      </c>
      <c r="BQ63" s="246">
        <f t="shared" si="22"/>
        <v>0</v>
      </c>
      <c r="BR63" s="246">
        <f t="shared" si="22"/>
        <v>0</v>
      </c>
      <c r="BS63" s="246">
        <f t="shared" si="22"/>
        <v>0</v>
      </c>
    </row>
    <row r="64" spans="1:71" ht="15.95" customHeight="1">
      <c r="A64" s="231">
        <f t="shared" si="8"/>
        <v>52</v>
      </c>
      <c r="B64" s="232" t="s">
        <v>969</v>
      </c>
      <c r="C64" s="233" t="s">
        <v>671</v>
      </c>
      <c r="D64" s="233"/>
      <c r="E64" s="233" t="s">
        <v>876</v>
      </c>
      <c r="F64" s="232" t="s">
        <v>403</v>
      </c>
      <c r="G64" s="234"/>
      <c r="H64" s="234"/>
      <c r="I64" s="234"/>
      <c r="J64" s="235" t="s">
        <v>65</v>
      </c>
      <c r="K64" s="235" t="s">
        <v>82</v>
      </c>
      <c r="L64" s="236">
        <v>0.28000000000000003</v>
      </c>
      <c r="M64" s="237" t="s">
        <v>82</v>
      </c>
      <c r="N64" s="238">
        <v>4</v>
      </c>
      <c r="O64" s="236">
        <v>0</v>
      </c>
      <c r="P64" s="236">
        <v>0</v>
      </c>
      <c r="Q64" s="236">
        <v>0.28000000000000003</v>
      </c>
      <c r="R64" s="236">
        <v>0</v>
      </c>
      <c r="S64" s="236">
        <v>0</v>
      </c>
      <c r="T64" s="236">
        <v>0</v>
      </c>
      <c r="U64" s="237">
        <v>0</v>
      </c>
      <c r="V64" s="237">
        <f t="shared" si="9"/>
        <v>0.28000000000000003</v>
      </c>
      <c r="W64" s="237" t="str">
        <f>'[1]Juni 2011'!Q214</f>
        <v>K</v>
      </c>
      <c r="X64" s="237">
        <f t="shared" si="10"/>
        <v>0</v>
      </c>
      <c r="Y64" s="237">
        <v>0.28000000000000003</v>
      </c>
      <c r="Z64" s="239">
        <f t="shared" si="23"/>
        <v>1</v>
      </c>
      <c r="AA64" s="237">
        <v>0</v>
      </c>
      <c r="AB64" s="239">
        <f t="shared" si="11"/>
        <v>0</v>
      </c>
      <c r="AC64" s="237">
        <v>0</v>
      </c>
      <c r="AD64" s="239">
        <f t="shared" si="12"/>
        <v>0</v>
      </c>
      <c r="AE64" s="237">
        <v>0</v>
      </c>
      <c r="AF64" s="237">
        <f t="shared" si="13"/>
        <v>1.28</v>
      </c>
      <c r="AG64" s="237">
        <f t="shared" si="0"/>
        <v>-1</v>
      </c>
      <c r="AH64" s="239">
        <f t="shared" si="14"/>
        <v>0</v>
      </c>
      <c r="AI64" s="240">
        <v>64</v>
      </c>
      <c r="AJ64" s="241">
        <v>88</v>
      </c>
      <c r="AK64" s="235" t="s">
        <v>67</v>
      </c>
      <c r="AL64" s="242"/>
      <c r="AM64" s="259">
        <f t="shared" si="15"/>
        <v>0.28000000000000003</v>
      </c>
      <c r="AN64" s="259">
        <f t="shared" si="16"/>
        <v>0</v>
      </c>
      <c r="AO64" s="259">
        <f t="shared" si="17"/>
        <v>0.28000000000000003</v>
      </c>
      <c r="AP64" s="259">
        <f t="shared" si="18"/>
        <v>0</v>
      </c>
      <c r="AQ64" s="244">
        <f t="shared" si="19"/>
        <v>0.28000000000000003</v>
      </c>
      <c r="AR64" s="244">
        <f t="shared" si="20"/>
        <v>0</v>
      </c>
      <c r="AS64" s="244">
        <f t="shared" si="21"/>
        <v>0.28000000000000003</v>
      </c>
      <c r="AT64" s="243">
        <f t="shared" si="1"/>
        <v>0.28000000000000003</v>
      </c>
      <c r="AU64" s="243">
        <v>280</v>
      </c>
      <c r="AW64" s="245">
        <v>0</v>
      </c>
      <c r="AX64" s="245">
        <v>0</v>
      </c>
      <c r="AY64" s="245">
        <v>280</v>
      </c>
      <c r="AZ64" s="245">
        <v>0</v>
      </c>
      <c r="BA64" s="245">
        <v>0</v>
      </c>
      <c r="BB64" s="245">
        <v>0</v>
      </c>
      <c r="BD64" s="246">
        <f t="shared" si="24"/>
        <v>0</v>
      </c>
      <c r="BE64" s="246">
        <f t="shared" si="24"/>
        <v>0</v>
      </c>
      <c r="BF64" s="246">
        <f t="shared" si="38"/>
        <v>0.28000000000000003</v>
      </c>
      <c r="BG64" s="246">
        <f t="shared" si="39"/>
        <v>0</v>
      </c>
      <c r="BH64" s="246">
        <f t="shared" si="40"/>
        <v>0</v>
      </c>
      <c r="BI64" s="246">
        <f t="shared" si="41"/>
        <v>0</v>
      </c>
      <c r="BK64" s="245">
        <v>280</v>
      </c>
      <c r="BL64" s="245">
        <v>0</v>
      </c>
      <c r="BM64" s="245">
        <v>0</v>
      </c>
      <c r="BN64" s="245">
        <v>0</v>
      </c>
      <c r="BP64" s="246">
        <f t="shared" si="22"/>
        <v>0.28000000000000003</v>
      </c>
      <c r="BQ64" s="246">
        <f t="shared" si="22"/>
        <v>0</v>
      </c>
      <c r="BR64" s="246">
        <f t="shared" si="22"/>
        <v>0</v>
      </c>
      <c r="BS64" s="246">
        <f t="shared" si="22"/>
        <v>0</v>
      </c>
    </row>
    <row r="65" spans="1:71" ht="15.95" customHeight="1">
      <c r="A65" s="231">
        <f t="shared" si="8"/>
        <v>53</v>
      </c>
      <c r="B65" s="232" t="s">
        <v>970</v>
      </c>
      <c r="C65" s="233" t="s">
        <v>672</v>
      </c>
      <c r="D65" s="233"/>
      <c r="E65" s="233" t="s">
        <v>877</v>
      </c>
      <c r="F65" s="232" t="s">
        <v>403</v>
      </c>
      <c r="G65" s="234"/>
      <c r="H65" s="234"/>
      <c r="I65" s="234"/>
      <c r="J65" s="235" t="s">
        <v>65</v>
      </c>
      <c r="K65" s="235" t="s">
        <v>145</v>
      </c>
      <c r="L65" s="236">
        <v>0.46600000000000003</v>
      </c>
      <c r="M65" s="237" t="s">
        <v>145</v>
      </c>
      <c r="N65" s="238" t="s">
        <v>968</v>
      </c>
      <c r="O65" s="236">
        <v>0</v>
      </c>
      <c r="P65" s="236">
        <v>0</v>
      </c>
      <c r="Q65" s="236">
        <v>0.46600000000000003</v>
      </c>
      <c r="R65" s="236">
        <v>0</v>
      </c>
      <c r="S65" s="236">
        <v>0</v>
      </c>
      <c r="T65" s="236">
        <v>0</v>
      </c>
      <c r="U65" s="237">
        <v>0</v>
      </c>
      <c r="V65" s="237">
        <f t="shared" si="9"/>
        <v>0.46600000000000003</v>
      </c>
      <c r="W65" s="237" t="str">
        <f>'[1]Juni 2011'!Q73</f>
        <v>K</v>
      </c>
      <c r="X65" s="237">
        <f t="shared" si="10"/>
        <v>0</v>
      </c>
      <c r="Y65" s="237">
        <v>0.46600000000000003</v>
      </c>
      <c r="Z65" s="239">
        <f t="shared" si="23"/>
        <v>1</v>
      </c>
      <c r="AA65" s="237">
        <v>0</v>
      </c>
      <c r="AB65" s="239">
        <f t="shared" si="11"/>
        <v>0</v>
      </c>
      <c r="AC65" s="237">
        <v>0</v>
      </c>
      <c r="AD65" s="239">
        <f t="shared" si="12"/>
        <v>0</v>
      </c>
      <c r="AE65" s="237">
        <v>0</v>
      </c>
      <c r="AF65" s="237">
        <f t="shared" si="13"/>
        <v>1.466</v>
      </c>
      <c r="AG65" s="237">
        <f t="shared" si="0"/>
        <v>-1</v>
      </c>
      <c r="AH65" s="239">
        <f t="shared" si="14"/>
        <v>0</v>
      </c>
      <c r="AI65" s="240"/>
      <c r="AJ65" s="241"/>
      <c r="AK65" s="235" t="s">
        <v>67</v>
      </c>
      <c r="AL65" s="242"/>
      <c r="AM65" s="259">
        <f t="shared" si="15"/>
        <v>0.46600000000000003</v>
      </c>
      <c r="AN65" s="259">
        <f t="shared" si="16"/>
        <v>0</v>
      </c>
      <c r="AO65" s="259">
        <f t="shared" si="17"/>
        <v>0.46600000000000003</v>
      </c>
      <c r="AP65" s="259">
        <f t="shared" si="18"/>
        <v>0</v>
      </c>
      <c r="AQ65" s="244">
        <f t="shared" si="19"/>
        <v>0.46600000000000003</v>
      </c>
      <c r="AR65" s="244">
        <f t="shared" si="20"/>
        <v>0</v>
      </c>
      <c r="AS65" s="244">
        <f t="shared" si="21"/>
        <v>0.46600000000000003</v>
      </c>
      <c r="AT65" s="243">
        <f t="shared" si="1"/>
        <v>0.46600000000000003</v>
      </c>
      <c r="AU65" s="243">
        <v>466</v>
      </c>
      <c r="AW65" s="245">
        <v>0</v>
      </c>
      <c r="AX65" s="245">
        <v>0</v>
      </c>
      <c r="AY65" s="245">
        <v>466</v>
      </c>
      <c r="AZ65" s="245">
        <v>0</v>
      </c>
      <c r="BA65" s="245">
        <v>0</v>
      </c>
      <c r="BB65" s="245">
        <v>0</v>
      </c>
      <c r="BD65" s="246">
        <f t="shared" si="24"/>
        <v>0</v>
      </c>
      <c r="BE65" s="246">
        <f t="shared" si="24"/>
        <v>0</v>
      </c>
      <c r="BF65" s="246">
        <f t="shared" si="38"/>
        <v>0.46600000000000003</v>
      </c>
      <c r="BG65" s="246">
        <f t="shared" si="39"/>
        <v>0</v>
      </c>
      <c r="BH65" s="246">
        <f t="shared" si="40"/>
        <v>0</v>
      </c>
      <c r="BI65" s="246">
        <f t="shared" si="41"/>
        <v>0</v>
      </c>
      <c r="BK65" s="245">
        <v>466</v>
      </c>
      <c r="BL65" s="245">
        <v>0</v>
      </c>
      <c r="BM65" s="245">
        <v>0</v>
      </c>
      <c r="BN65" s="245">
        <v>0</v>
      </c>
      <c r="BP65" s="246">
        <f t="shared" si="22"/>
        <v>0.46600000000000003</v>
      </c>
      <c r="BQ65" s="246">
        <f t="shared" si="22"/>
        <v>0</v>
      </c>
      <c r="BR65" s="246">
        <f t="shared" si="22"/>
        <v>0</v>
      </c>
      <c r="BS65" s="246">
        <f t="shared" si="22"/>
        <v>0</v>
      </c>
    </row>
    <row r="66" spans="1:71" ht="15.95" customHeight="1">
      <c r="A66" s="231">
        <f t="shared" si="8"/>
        <v>54</v>
      </c>
      <c r="B66" s="232" t="s">
        <v>971</v>
      </c>
      <c r="C66" s="233" t="s">
        <v>673</v>
      </c>
      <c r="D66" s="233"/>
      <c r="E66" s="233" t="s">
        <v>878</v>
      </c>
      <c r="F66" s="232" t="s">
        <v>403</v>
      </c>
      <c r="G66" s="234"/>
      <c r="H66" s="234"/>
      <c r="I66" s="234"/>
      <c r="J66" s="235" t="s">
        <v>65</v>
      </c>
      <c r="K66" s="235" t="s">
        <v>146</v>
      </c>
      <c r="L66" s="236">
        <v>5.2409999999999997</v>
      </c>
      <c r="M66" s="237" t="s">
        <v>145</v>
      </c>
      <c r="N66" s="238">
        <v>4</v>
      </c>
      <c r="O66" s="236">
        <v>0</v>
      </c>
      <c r="P66" s="236">
        <v>0</v>
      </c>
      <c r="Q66" s="236">
        <v>5.2409999999999997</v>
      </c>
      <c r="R66" s="236">
        <v>0</v>
      </c>
      <c r="S66" s="236">
        <v>0</v>
      </c>
      <c r="T66" s="236">
        <v>0</v>
      </c>
      <c r="U66" s="237">
        <v>0</v>
      </c>
      <c r="V66" s="237">
        <f t="shared" si="9"/>
        <v>5.2409999999999997</v>
      </c>
      <c r="W66" s="237" t="str">
        <f>'[1]Juni 2011'!Q70</f>
        <v>K</v>
      </c>
      <c r="X66" s="237">
        <f t="shared" si="10"/>
        <v>0</v>
      </c>
      <c r="Y66" s="237">
        <v>2.5</v>
      </c>
      <c r="Z66" s="239">
        <f t="shared" si="23"/>
        <v>0.47700820454111814</v>
      </c>
      <c r="AA66" s="237">
        <v>2</v>
      </c>
      <c r="AB66" s="239">
        <f t="shared" si="11"/>
        <v>0.38160656363289452</v>
      </c>
      <c r="AC66" s="237">
        <v>0.74099999999999999</v>
      </c>
      <c r="AD66" s="239">
        <f t="shared" si="12"/>
        <v>0.14138523182598742</v>
      </c>
      <c r="AE66" s="237">
        <v>0</v>
      </c>
      <c r="AF66" s="237">
        <f t="shared" si="13"/>
        <v>6.2409999999999997</v>
      </c>
      <c r="AG66" s="237">
        <f t="shared" si="0"/>
        <v>-1</v>
      </c>
      <c r="AH66" s="239">
        <f t="shared" si="14"/>
        <v>0</v>
      </c>
      <c r="AI66" s="240"/>
      <c r="AJ66" s="241"/>
      <c r="AK66" s="235" t="s">
        <v>67</v>
      </c>
      <c r="AL66" s="242"/>
      <c r="AM66" s="259">
        <f t="shared" si="15"/>
        <v>5.2409999999999997</v>
      </c>
      <c r="AN66" s="259">
        <f t="shared" si="16"/>
        <v>0</v>
      </c>
      <c r="AO66" s="259">
        <f t="shared" si="17"/>
        <v>5.2409999999999997</v>
      </c>
      <c r="AP66" s="259">
        <f t="shared" si="18"/>
        <v>0</v>
      </c>
      <c r="AQ66" s="244">
        <f>Y66+AA66+AC66+AE66</f>
        <v>5.2409999999999997</v>
      </c>
      <c r="AR66" s="244">
        <f t="shared" si="20"/>
        <v>0</v>
      </c>
      <c r="AS66" s="244">
        <f t="shared" si="21"/>
        <v>5.2409999999999997</v>
      </c>
      <c r="AT66" s="243">
        <f t="shared" si="1"/>
        <v>5.2409999999999997</v>
      </c>
      <c r="AU66" s="243">
        <v>5241</v>
      </c>
      <c r="AW66" s="245">
        <v>0</v>
      </c>
      <c r="AX66" s="245">
        <v>0</v>
      </c>
      <c r="AY66" s="245">
        <v>5241</v>
      </c>
      <c r="AZ66" s="245">
        <v>0</v>
      </c>
      <c r="BA66" s="245">
        <v>0</v>
      </c>
      <c r="BB66" s="245">
        <v>0</v>
      </c>
      <c r="BD66" s="246">
        <f t="shared" si="24"/>
        <v>0</v>
      </c>
      <c r="BE66" s="246">
        <f t="shared" si="24"/>
        <v>0</v>
      </c>
      <c r="BF66" s="246">
        <f t="shared" si="38"/>
        <v>5.2409999999999997</v>
      </c>
      <c r="BG66" s="246">
        <f t="shared" si="39"/>
        <v>0</v>
      </c>
      <c r="BH66" s="246">
        <f t="shared" si="40"/>
        <v>0</v>
      </c>
      <c r="BI66" s="246">
        <f t="shared" si="41"/>
        <v>0</v>
      </c>
      <c r="BK66" s="245">
        <v>2500</v>
      </c>
      <c r="BL66" s="245">
        <v>2000</v>
      </c>
      <c r="BM66" s="245">
        <v>741</v>
      </c>
      <c r="BN66" s="245">
        <v>0</v>
      </c>
      <c r="BP66" s="246">
        <f t="shared" si="22"/>
        <v>2.5</v>
      </c>
      <c r="BQ66" s="246">
        <f t="shared" si="22"/>
        <v>2</v>
      </c>
      <c r="BR66" s="246">
        <f t="shared" si="22"/>
        <v>0.74099999999999999</v>
      </c>
      <c r="BS66" s="246">
        <f t="shared" si="22"/>
        <v>0</v>
      </c>
    </row>
    <row r="67" spans="1:71" ht="15.95" customHeight="1">
      <c r="A67" s="231">
        <f t="shared" si="8"/>
        <v>55</v>
      </c>
      <c r="B67" s="232" t="s">
        <v>972</v>
      </c>
      <c r="C67" s="233" t="s">
        <v>674</v>
      </c>
      <c r="D67" s="233"/>
      <c r="E67" s="233" t="s">
        <v>879</v>
      </c>
      <c r="F67" s="232" t="s">
        <v>403</v>
      </c>
      <c r="G67" s="234"/>
      <c r="H67" s="234"/>
      <c r="I67" s="234"/>
      <c r="J67" s="235" t="s">
        <v>65</v>
      </c>
      <c r="K67" s="235" t="s">
        <v>145</v>
      </c>
      <c r="L67" s="236">
        <v>5.657</v>
      </c>
      <c r="M67" s="237" t="s">
        <v>145</v>
      </c>
      <c r="N67" s="238">
        <v>4</v>
      </c>
      <c r="O67" s="236">
        <v>0</v>
      </c>
      <c r="P67" s="236">
        <v>0</v>
      </c>
      <c r="Q67" s="236">
        <v>5.657</v>
      </c>
      <c r="R67" s="236">
        <v>0</v>
      </c>
      <c r="S67" s="236">
        <v>0</v>
      </c>
      <c r="T67" s="236">
        <v>0</v>
      </c>
      <c r="U67" s="237">
        <v>0</v>
      </c>
      <c r="V67" s="237">
        <f t="shared" si="9"/>
        <v>5.657</v>
      </c>
      <c r="W67" s="237" t="str">
        <f>'[1]Juni 2011'!Q71</f>
        <v>K</v>
      </c>
      <c r="X67" s="237">
        <f t="shared" si="10"/>
        <v>0</v>
      </c>
      <c r="Y67" s="237">
        <v>4</v>
      </c>
      <c r="Z67" s="239">
        <f t="shared" si="23"/>
        <v>0.70708856284249599</v>
      </c>
      <c r="AA67" s="237">
        <v>1.6</v>
      </c>
      <c r="AB67" s="239">
        <f>AA67/L67</f>
        <v>0.28283542513699844</v>
      </c>
      <c r="AC67" s="237">
        <v>5.7000000000000002E-2</v>
      </c>
      <c r="AD67" s="239">
        <f>AC67/L67</f>
        <v>1.0076012020505568E-2</v>
      </c>
      <c r="AE67" s="237">
        <v>0</v>
      </c>
      <c r="AF67" s="237">
        <f>SUM(Y67:AE67)</f>
        <v>6.657</v>
      </c>
      <c r="AG67" s="237">
        <f t="shared" si="0"/>
        <v>-1</v>
      </c>
      <c r="AH67" s="239">
        <f t="shared" si="14"/>
        <v>0</v>
      </c>
      <c r="AI67" s="240"/>
      <c r="AJ67" s="241"/>
      <c r="AK67" s="235" t="s">
        <v>67</v>
      </c>
      <c r="AL67" s="242"/>
      <c r="AM67" s="259">
        <f t="shared" si="15"/>
        <v>5.657</v>
      </c>
      <c r="AN67" s="259">
        <f t="shared" si="16"/>
        <v>0</v>
      </c>
      <c r="AO67" s="259">
        <f t="shared" si="17"/>
        <v>5.657</v>
      </c>
      <c r="AP67" s="259">
        <f t="shared" si="18"/>
        <v>0</v>
      </c>
      <c r="AQ67" s="244">
        <f t="shared" si="19"/>
        <v>5.657</v>
      </c>
      <c r="AR67" s="244">
        <f t="shared" si="20"/>
        <v>0</v>
      </c>
      <c r="AS67" s="244">
        <f t="shared" si="21"/>
        <v>5.657</v>
      </c>
      <c r="AT67" s="243">
        <f t="shared" si="1"/>
        <v>5.657</v>
      </c>
      <c r="AU67" s="243">
        <v>5657</v>
      </c>
      <c r="AW67" s="245">
        <v>0</v>
      </c>
      <c r="AX67" s="245">
        <v>0</v>
      </c>
      <c r="AY67" s="245">
        <v>5657</v>
      </c>
      <c r="AZ67" s="245">
        <v>0</v>
      </c>
      <c r="BA67" s="245">
        <v>0</v>
      </c>
      <c r="BB67" s="245">
        <v>0</v>
      </c>
      <c r="BD67" s="246">
        <f t="shared" si="24"/>
        <v>0</v>
      </c>
      <c r="BE67" s="246">
        <f t="shared" si="24"/>
        <v>0</v>
      </c>
      <c r="BF67" s="246">
        <f t="shared" si="38"/>
        <v>5.657</v>
      </c>
      <c r="BG67" s="246">
        <f t="shared" si="39"/>
        <v>0</v>
      </c>
      <c r="BH67" s="246">
        <f t="shared" si="40"/>
        <v>0</v>
      </c>
      <c r="BI67" s="246">
        <f t="shared" si="41"/>
        <v>0</v>
      </c>
      <c r="BK67" s="245">
        <v>4000</v>
      </c>
      <c r="BL67" s="245">
        <v>1600</v>
      </c>
      <c r="BM67" s="245">
        <v>57</v>
      </c>
      <c r="BN67" s="245">
        <v>0</v>
      </c>
      <c r="BP67" s="246">
        <f t="shared" si="22"/>
        <v>4</v>
      </c>
      <c r="BQ67" s="246">
        <f t="shared" si="22"/>
        <v>1.6</v>
      </c>
      <c r="BR67" s="246">
        <f t="shared" si="22"/>
        <v>5.7000000000000002E-2</v>
      </c>
      <c r="BS67" s="246">
        <f t="shared" si="22"/>
        <v>0</v>
      </c>
    </row>
    <row r="68" spans="1:71" ht="15.95" customHeight="1">
      <c r="A68" s="231">
        <f t="shared" si="8"/>
        <v>56</v>
      </c>
      <c r="B68" s="232" t="s">
        <v>1709</v>
      </c>
      <c r="C68" s="233" t="s">
        <v>1667</v>
      </c>
      <c r="D68" s="233"/>
      <c r="E68" s="233"/>
      <c r="F68" s="232" t="s">
        <v>403</v>
      </c>
      <c r="G68" s="234"/>
      <c r="H68" s="234"/>
      <c r="I68" s="234"/>
      <c r="J68" s="235"/>
      <c r="K68" s="235"/>
      <c r="L68" s="236">
        <v>13</v>
      </c>
      <c r="M68" s="237"/>
      <c r="N68" s="238" t="s">
        <v>1670</v>
      </c>
      <c r="O68" s="236">
        <v>7</v>
      </c>
      <c r="P68" s="236"/>
      <c r="Q68" s="236">
        <f>L68-O68</f>
        <v>6</v>
      </c>
      <c r="R68" s="236"/>
      <c r="S68" s="236"/>
      <c r="T68" s="236"/>
      <c r="U68" s="237"/>
      <c r="V68" s="237"/>
      <c r="W68" s="237"/>
      <c r="X68" s="237"/>
      <c r="Y68" s="237">
        <v>3</v>
      </c>
      <c r="Z68" s="239">
        <f>Y68/$L$68</f>
        <v>0.23076923076923078</v>
      </c>
      <c r="AA68" s="237">
        <v>1.5</v>
      </c>
      <c r="AB68" s="239">
        <f>AA68/$L$68</f>
        <v>0.11538461538461539</v>
      </c>
      <c r="AC68" s="237">
        <v>2.2999999999999998</v>
      </c>
      <c r="AD68" s="239">
        <f>AC68/$L$68</f>
        <v>0.17692307692307691</v>
      </c>
      <c r="AE68" s="237">
        <f>L68-Y68-AA68-AC68</f>
        <v>6.2</v>
      </c>
      <c r="AF68" s="237"/>
      <c r="AG68" s="237"/>
      <c r="AH68" s="239">
        <f>AE68/$L$68</f>
        <v>0.47692307692307695</v>
      </c>
      <c r="AI68" s="240"/>
      <c r="AJ68" s="241"/>
      <c r="AK68" s="235" t="s">
        <v>67</v>
      </c>
      <c r="AL68" s="242"/>
      <c r="AM68" s="259">
        <f t="shared" si="15"/>
        <v>13</v>
      </c>
      <c r="AN68" s="259">
        <f t="shared" si="16"/>
        <v>0</v>
      </c>
      <c r="AO68" s="259">
        <f t="shared" si="17"/>
        <v>13</v>
      </c>
      <c r="AP68" s="259">
        <f t="shared" si="18"/>
        <v>0</v>
      </c>
      <c r="AQ68" s="244"/>
      <c r="AR68" s="244"/>
      <c r="AS68" s="244"/>
      <c r="AW68" s="245"/>
      <c r="AX68" s="245"/>
      <c r="AY68" s="245"/>
      <c r="AZ68" s="245"/>
      <c r="BA68" s="245"/>
      <c r="BB68" s="245"/>
      <c r="BD68" s="246"/>
      <c r="BE68" s="246"/>
      <c r="BF68" s="246"/>
      <c r="BG68" s="246"/>
      <c r="BH68" s="246"/>
      <c r="BI68" s="246"/>
      <c r="BK68" s="245"/>
      <c r="BL68" s="245"/>
      <c r="BM68" s="245"/>
      <c r="BN68" s="245"/>
      <c r="BP68" s="246"/>
      <c r="BQ68" s="246"/>
      <c r="BR68" s="246"/>
      <c r="BS68" s="246"/>
    </row>
    <row r="69" spans="1:71" ht="15.95" customHeight="1">
      <c r="A69" s="231">
        <f t="shared" si="8"/>
        <v>57</v>
      </c>
      <c r="B69" s="232" t="s">
        <v>1712</v>
      </c>
      <c r="C69" s="233" t="s">
        <v>1669</v>
      </c>
      <c r="D69" s="233"/>
      <c r="E69" s="233"/>
      <c r="F69" s="232" t="s">
        <v>403</v>
      </c>
      <c r="G69" s="234"/>
      <c r="H69" s="234"/>
      <c r="I69" s="234"/>
      <c r="J69" s="235"/>
      <c r="K69" s="235"/>
      <c r="L69" s="236">
        <v>2.0499999999999998</v>
      </c>
      <c r="M69" s="237"/>
      <c r="N69" s="238">
        <v>3</v>
      </c>
      <c r="O69" s="236"/>
      <c r="P69" s="236"/>
      <c r="Q69" s="236">
        <f>L69</f>
        <v>2.0499999999999998</v>
      </c>
      <c r="R69" s="236"/>
      <c r="S69" s="236"/>
      <c r="T69" s="236"/>
      <c r="U69" s="237"/>
      <c r="V69" s="237"/>
      <c r="W69" s="237"/>
      <c r="X69" s="237"/>
      <c r="Y69" s="237"/>
      <c r="Z69" s="239"/>
      <c r="AA69" s="237">
        <v>0.7</v>
      </c>
      <c r="AB69" s="239">
        <f>AA69/$L$69</f>
        <v>0.34146341463414637</v>
      </c>
      <c r="AC69" s="237">
        <v>0.4</v>
      </c>
      <c r="AD69" s="239">
        <f>AC69/$L$69</f>
        <v>0.19512195121951223</v>
      </c>
      <c r="AE69" s="237">
        <f>L69-AA69-AC69</f>
        <v>0.94999999999999984</v>
      </c>
      <c r="AF69" s="237"/>
      <c r="AG69" s="237"/>
      <c r="AH69" s="239">
        <f>AE69/$L$69</f>
        <v>0.46341463414634143</v>
      </c>
      <c r="AI69" s="240"/>
      <c r="AJ69" s="241"/>
      <c r="AK69" s="235" t="s">
        <v>67</v>
      </c>
      <c r="AL69" s="242"/>
      <c r="AM69" s="259">
        <f t="shared" si="15"/>
        <v>2.0499999999999998</v>
      </c>
      <c r="AN69" s="259">
        <f t="shared" si="16"/>
        <v>0</v>
      </c>
      <c r="AO69" s="259">
        <f t="shared" si="17"/>
        <v>2.0499999999999998</v>
      </c>
      <c r="AP69" s="259">
        <f t="shared" si="18"/>
        <v>0</v>
      </c>
      <c r="AQ69" s="244"/>
      <c r="AR69" s="244"/>
      <c r="AS69" s="244"/>
      <c r="AW69" s="245"/>
      <c r="AX69" s="245"/>
      <c r="AY69" s="245"/>
      <c r="AZ69" s="245"/>
      <c r="BA69" s="245"/>
      <c r="BB69" s="245"/>
      <c r="BD69" s="246"/>
      <c r="BE69" s="246"/>
      <c r="BF69" s="246"/>
      <c r="BG69" s="246"/>
      <c r="BH69" s="246"/>
      <c r="BI69" s="246"/>
      <c r="BK69" s="245"/>
      <c r="BL69" s="245"/>
      <c r="BM69" s="245"/>
      <c r="BN69" s="245"/>
      <c r="BP69" s="246"/>
      <c r="BQ69" s="246"/>
      <c r="BR69" s="246"/>
      <c r="BS69" s="246"/>
    </row>
    <row r="70" spans="1:71" ht="15.95" customHeight="1">
      <c r="A70" s="231">
        <f t="shared" si="8"/>
        <v>58</v>
      </c>
      <c r="B70" s="232" t="s">
        <v>973</v>
      </c>
      <c r="C70" s="233" t="s">
        <v>675</v>
      </c>
      <c r="D70" s="233"/>
      <c r="E70" s="233" t="s">
        <v>880</v>
      </c>
      <c r="F70" s="232" t="s">
        <v>380</v>
      </c>
      <c r="G70" s="234"/>
      <c r="H70" s="234"/>
      <c r="I70" s="234"/>
      <c r="J70" s="235" t="s">
        <v>65</v>
      </c>
      <c r="K70" s="235" t="s">
        <v>127</v>
      </c>
      <c r="L70" s="236">
        <v>0.46</v>
      </c>
      <c r="M70" s="237" t="s">
        <v>127</v>
      </c>
      <c r="N70" s="238">
        <v>5</v>
      </c>
      <c r="O70" s="236">
        <v>0</v>
      </c>
      <c r="P70" s="236">
        <v>0.46</v>
      </c>
      <c r="Q70" s="236">
        <v>0</v>
      </c>
      <c r="R70" s="236">
        <v>0</v>
      </c>
      <c r="S70" s="236">
        <v>0</v>
      </c>
      <c r="T70" s="236">
        <v>0</v>
      </c>
      <c r="U70" s="237">
        <v>0</v>
      </c>
      <c r="V70" s="237">
        <f t="shared" si="9"/>
        <v>0.46</v>
      </c>
      <c r="W70" s="237" t="str">
        <f>'[1]Juni 2011'!Q72</f>
        <v>K</v>
      </c>
      <c r="X70" s="237">
        <f t="shared" si="10"/>
        <v>0</v>
      </c>
      <c r="Y70" s="237">
        <v>0.46</v>
      </c>
      <c r="Z70" s="239">
        <f t="shared" si="23"/>
        <v>1</v>
      </c>
      <c r="AA70" s="237">
        <v>0</v>
      </c>
      <c r="AB70" s="239">
        <f t="shared" si="11"/>
        <v>0</v>
      </c>
      <c r="AC70" s="237">
        <v>0</v>
      </c>
      <c r="AD70" s="239">
        <f t="shared" si="12"/>
        <v>0</v>
      </c>
      <c r="AE70" s="237">
        <v>0</v>
      </c>
      <c r="AF70" s="237">
        <f>SUM(Y70:AE70)</f>
        <v>1.46</v>
      </c>
      <c r="AG70" s="237">
        <f t="shared" si="0"/>
        <v>-1</v>
      </c>
      <c r="AH70" s="239">
        <f t="shared" si="14"/>
        <v>0</v>
      </c>
      <c r="AI70" s="240"/>
      <c r="AJ70" s="241"/>
      <c r="AK70" s="235" t="s">
        <v>67</v>
      </c>
      <c r="AL70" s="242"/>
      <c r="AM70" s="259">
        <f t="shared" si="15"/>
        <v>0.46</v>
      </c>
      <c r="AN70" s="259">
        <f t="shared" si="16"/>
        <v>0</v>
      </c>
      <c r="AO70" s="259">
        <f t="shared" si="17"/>
        <v>0.46</v>
      </c>
      <c r="AP70" s="259">
        <f t="shared" si="18"/>
        <v>0</v>
      </c>
      <c r="AQ70" s="244">
        <f t="shared" si="19"/>
        <v>0.46</v>
      </c>
      <c r="AR70" s="244">
        <f t="shared" si="20"/>
        <v>0</v>
      </c>
      <c r="AS70" s="244">
        <f t="shared" si="21"/>
        <v>0.46</v>
      </c>
      <c r="AT70" s="243">
        <f t="shared" si="1"/>
        <v>0.46</v>
      </c>
      <c r="AU70" s="243">
        <v>460</v>
      </c>
      <c r="AW70" s="245">
        <v>0</v>
      </c>
      <c r="AX70" s="245">
        <v>460</v>
      </c>
      <c r="AY70" s="245"/>
      <c r="AZ70" s="245">
        <v>0</v>
      </c>
      <c r="BA70" s="245">
        <v>0</v>
      </c>
      <c r="BB70" s="245">
        <v>0</v>
      </c>
      <c r="BD70" s="246">
        <f t="shared" si="24"/>
        <v>0</v>
      </c>
      <c r="BE70" s="246">
        <f t="shared" si="24"/>
        <v>0.46</v>
      </c>
      <c r="BF70" s="246">
        <f t="shared" ref="BF70:BF78" si="42">AY70/$BD$12</f>
        <v>0</v>
      </c>
      <c r="BG70" s="246">
        <f t="shared" ref="BG70:BG78" si="43">AZ70/$BD$12</f>
        <v>0</v>
      </c>
      <c r="BH70" s="246">
        <f t="shared" ref="BH70:BH78" si="44">BA70/$BD$12</f>
        <v>0</v>
      </c>
      <c r="BI70" s="246">
        <f t="shared" ref="BI70:BI78" si="45">BB70/$BD$12</f>
        <v>0</v>
      </c>
      <c r="BK70" s="245">
        <v>460</v>
      </c>
      <c r="BL70" s="245">
        <v>0</v>
      </c>
      <c r="BM70" s="245">
        <v>0</v>
      </c>
      <c r="BN70" s="245">
        <v>0</v>
      </c>
      <c r="BP70" s="246">
        <f t="shared" si="22"/>
        <v>0.46</v>
      </c>
      <c r="BQ70" s="246">
        <f t="shared" si="22"/>
        <v>0</v>
      </c>
      <c r="BR70" s="246">
        <f t="shared" si="22"/>
        <v>0</v>
      </c>
      <c r="BS70" s="246">
        <f t="shared" si="22"/>
        <v>0</v>
      </c>
    </row>
    <row r="71" spans="1:71" ht="15.95" customHeight="1">
      <c r="A71" s="231">
        <f t="shared" si="8"/>
        <v>59</v>
      </c>
      <c r="B71" s="232" t="s">
        <v>974</v>
      </c>
      <c r="C71" s="233" t="s">
        <v>676</v>
      </c>
      <c r="D71" s="233"/>
      <c r="E71" s="233" t="s">
        <v>881</v>
      </c>
      <c r="F71" s="232" t="s">
        <v>380</v>
      </c>
      <c r="G71" s="234"/>
      <c r="H71" s="234"/>
      <c r="I71" s="234"/>
      <c r="J71" s="235" t="s">
        <v>65</v>
      </c>
      <c r="K71" s="235" t="s">
        <v>69</v>
      </c>
      <c r="L71" s="236">
        <v>5.5</v>
      </c>
      <c r="M71" s="237" t="s">
        <v>69</v>
      </c>
      <c r="N71" s="238">
        <v>4</v>
      </c>
      <c r="O71" s="236">
        <v>0</v>
      </c>
      <c r="P71" s="236">
        <v>5</v>
      </c>
      <c r="Q71" s="236">
        <v>0.5</v>
      </c>
      <c r="R71" s="236">
        <v>0</v>
      </c>
      <c r="S71" s="236">
        <v>0</v>
      </c>
      <c r="T71" s="236">
        <v>0</v>
      </c>
      <c r="U71" s="237">
        <v>0</v>
      </c>
      <c r="V71" s="237">
        <f t="shared" si="9"/>
        <v>5.5</v>
      </c>
      <c r="W71" s="237" t="str">
        <f>'[1]Juni 2011'!Q116</f>
        <v>K</v>
      </c>
      <c r="X71" s="237">
        <f t="shared" si="10"/>
        <v>0</v>
      </c>
      <c r="Y71" s="237">
        <v>5</v>
      </c>
      <c r="Z71" s="239">
        <f t="shared" si="23"/>
        <v>0.90909090909090906</v>
      </c>
      <c r="AA71" s="237">
        <v>0.5</v>
      </c>
      <c r="AB71" s="239">
        <f t="shared" si="11"/>
        <v>9.0909090909090912E-2</v>
      </c>
      <c r="AC71" s="237">
        <v>0</v>
      </c>
      <c r="AD71" s="239">
        <f t="shared" si="12"/>
        <v>0</v>
      </c>
      <c r="AE71" s="237">
        <v>0</v>
      </c>
      <c r="AF71" s="237">
        <f t="shared" si="13"/>
        <v>6.5</v>
      </c>
      <c r="AG71" s="237">
        <f t="shared" si="0"/>
        <v>-1</v>
      </c>
      <c r="AH71" s="239">
        <f t="shared" si="14"/>
        <v>0</v>
      </c>
      <c r="AI71" s="299"/>
      <c r="AJ71" s="241"/>
      <c r="AK71" s="235" t="s">
        <v>67</v>
      </c>
      <c r="AL71" s="298">
        <f>Y71+AA71+AC71</f>
        <v>5.5</v>
      </c>
      <c r="AM71" s="259">
        <f t="shared" si="15"/>
        <v>5.5</v>
      </c>
      <c r="AN71" s="259">
        <f t="shared" si="16"/>
        <v>0</v>
      </c>
      <c r="AO71" s="259">
        <f t="shared" si="17"/>
        <v>5.5</v>
      </c>
      <c r="AP71" s="259">
        <f t="shared" si="18"/>
        <v>0</v>
      </c>
      <c r="AQ71" s="244">
        <f t="shared" si="19"/>
        <v>5.5</v>
      </c>
      <c r="AR71" s="244">
        <f t="shared" si="20"/>
        <v>0</v>
      </c>
      <c r="AS71" s="244">
        <f t="shared" si="21"/>
        <v>5.5</v>
      </c>
      <c r="AT71" s="243">
        <f t="shared" si="1"/>
        <v>5.5</v>
      </c>
      <c r="AU71" s="243">
        <v>5500</v>
      </c>
      <c r="AW71" s="245"/>
      <c r="AX71" s="245">
        <v>5000</v>
      </c>
      <c r="AY71" s="245">
        <v>500</v>
      </c>
      <c r="AZ71" s="245">
        <v>0</v>
      </c>
      <c r="BA71" s="245">
        <v>0</v>
      </c>
      <c r="BB71" s="245">
        <v>0</v>
      </c>
      <c r="BD71" s="246">
        <f t="shared" si="24"/>
        <v>0</v>
      </c>
      <c r="BE71" s="246">
        <f t="shared" si="24"/>
        <v>5</v>
      </c>
      <c r="BF71" s="246">
        <f t="shared" si="42"/>
        <v>0.5</v>
      </c>
      <c r="BG71" s="246">
        <f t="shared" si="43"/>
        <v>0</v>
      </c>
      <c r="BH71" s="246">
        <f t="shared" si="44"/>
        <v>0</v>
      </c>
      <c r="BI71" s="246">
        <f t="shared" si="45"/>
        <v>0</v>
      </c>
      <c r="BK71" s="245">
        <v>5000</v>
      </c>
      <c r="BL71" s="245">
        <v>500</v>
      </c>
      <c r="BM71" s="245">
        <v>0</v>
      </c>
      <c r="BN71" s="245">
        <v>0</v>
      </c>
      <c r="BP71" s="246">
        <f t="shared" si="22"/>
        <v>5</v>
      </c>
      <c r="BQ71" s="246">
        <f t="shared" si="22"/>
        <v>0.5</v>
      </c>
      <c r="BR71" s="246">
        <f t="shared" si="22"/>
        <v>0</v>
      </c>
      <c r="BS71" s="246">
        <f t="shared" si="22"/>
        <v>0</v>
      </c>
    </row>
    <row r="72" spans="1:71" ht="15.95" customHeight="1">
      <c r="A72" s="231">
        <f t="shared" si="8"/>
        <v>60</v>
      </c>
      <c r="B72" s="232" t="s">
        <v>975</v>
      </c>
      <c r="C72" s="233" t="s">
        <v>677</v>
      </c>
      <c r="D72" s="233"/>
      <c r="E72" s="233" t="s">
        <v>882</v>
      </c>
      <c r="F72" s="232" t="s">
        <v>380</v>
      </c>
      <c r="G72" s="234"/>
      <c r="H72" s="234"/>
      <c r="I72" s="234"/>
      <c r="J72" s="235" t="s">
        <v>65</v>
      </c>
      <c r="K72" s="235" t="s">
        <v>82</v>
      </c>
      <c r="L72" s="236">
        <v>3.3860000000000001</v>
      </c>
      <c r="M72" s="237" t="s">
        <v>153</v>
      </c>
      <c r="N72" s="238">
        <v>4</v>
      </c>
      <c r="O72" s="236">
        <v>0.38600000000000001</v>
      </c>
      <c r="P72" s="236">
        <v>0</v>
      </c>
      <c r="Q72" s="236">
        <v>3</v>
      </c>
      <c r="R72" s="236">
        <v>0</v>
      </c>
      <c r="S72" s="236">
        <v>0</v>
      </c>
      <c r="T72" s="236">
        <v>0</v>
      </c>
      <c r="U72" s="237">
        <v>0</v>
      </c>
      <c r="V72" s="237">
        <f t="shared" si="9"/>
        <v>3.3860000000000001</v>
      </c>
      <c r="W72" s="237" t="str">
        <f>'[1]Juni 2011'!Q117</f>
        <v>K</v>
      </c>
      <c r="X72" s="237">
        <f t="shared" si="10"/>
        <v>0</v>
      </c>
      <c r="Y72" s="237">
        <v>0.7</v>
      </c>
      <c r="Z72" s="239">
        <f t="shared" si="23"/>
        <v>0.20673360897814527</v>
      </c>
      <c r="AA72" s="237">
        <v>0.5</v>
      </c>
      <c r="AB72" s="239">
        <f t="shared" si="11"/>
        <v>0.14766686355581807</v>
      </c>
      <c r="AC72" s="237">
        <v>0.63600000000000001</v>
      </c>
      <c r="AD72" s="239">
        <f t="shared" si="12"/>
        <v>0.18783225044300059</v>
      </c>
      <c r="AE72" s="237">
        <f>L72-Y72-AA72-AC72</f>
        <v>1.5499999999999998</v>
      </c>
      <c r="AF72" s="237">
        <f t="shared" si="13"/>
        <v>3.928232722976964</v>
      </c>
      <c r="AG72" s="237">
        <f t="shared" si="0"/>
        <v>-0.5422327229769639</v>
      </c>
      <c r="AH72" s="239">
        <f t="shared" si="14"/>
        <v>0.45776727702303593</v>
      </c>
      <c r="AI72" s="299"/>
      <c r="AJ72" s="241"/>
      <c r="AK72" s="235" t="s">
        <v>67</v>
      </c>
      <c r="AL72" s="235"/>
      <c r="AM72" s="259">
        <f t="shared" si="15"/>
        <v>3.3860000000000001</v>
      </c>
      <c r="AN72" s="259">
        <f t="shared" si="16"/>
        <v>0</v>
      </c>
      <c r="AO72" s="259">
        <f t="shared" si="17"/>
        <v>3.3859999999999997</v>
      </c>
      <c r="AP72" s="259">
        <f t="shared" si="18"/>
        <v>0</v>
      </c>
      <c r="AQ72" s="244">
        <f t="shared" si="19"/>
        <v>3.3859999999999997</v>
      </c>
      <c r="AR72" s="244">
        <f t="shared" si="20"/>
        <v>0</v>
      </c>
      <c r="AS72" s="244">
        <f t="shared" si="21"/>
        <v>3.3860000000000001</v>
      </c>
      <c r="AT72" s="243">
        <f t="shared" si="1"/>
        <v>3.3860000000000001</v>
      </c>
      <c r="AU72" s="243">
        <v>3386</v>
      </c>
      <c r="AW72" s="245">
        <v>386</v>
      </c>
      <c r="AX72" s="245">
        <v>0</v>
      </c>
      <c r="AY72" s="245">
        <v>3000</v>
      </c>
      <c r="AZ72" s="245">
        <v>0</v>
      </c>
      <c r="BA72" s="245">
        <v>0</v>
      </c>
      <c r="BB72" s="245">
        <v>0</v>
      </c>
      <c r="BD72" s="246">
        <f t="shared" si="24"/>
        <v>0.38600000000000001</v>
      </c>
      <c r="BE72" s="246">
        <f t="shared" si="24"/>
        <v>0</v>
      </c>
      <c r="BF72" s="246">
        <f t="shared" si="42"/>
        <v>3</v>
      </c>
      <c r="BG72" s="246">
        <f t="shared" si="43"/>
        <v>0</v>
      </c>
      <c r="BH72" s="246">
        <f t="shared" si="44"/>
        <v>0</v>
      </c>
      <c r="BI72" s="246">
        <f t="shared" si="45"/>
        <v>0</v>
      </c>
      <c r="BK72" s="245">
        <v>1000</v>
      </c>
      <c r="BL72" s="245">
        <v>1500</v>
      </c>
      <c r="BM72" s="245">
        <v>636</v>
      </c>
      <c r="BN72" s="245">
        <v>250</v>
      </c>
      <c r="BP72" s="246">
        <f t="shared" si="22"/>
        <v>1</v>
      </c>
      <c r="BQ72" s="246">
        <f t="shared" si="22"/>
        <v>1.5</v>
      </c>
      <c r="BR72" s="246">
        <f t="shared" si="22"/>
        <v>0.63600000000000001</v>
      </c>
      <c r="BS72" s="246">
        <f t="shared" si="22"/>
        <v>0.25</v>
      </c>
    </row>
    <row r="73" spans="1:71" ht="15.95" customHeight="1">
      <c r="A73" s="231">
        <f t="shared" si="8"/>
        <v>61</v>
      </c>
      <c r="B73" s="232" t="s">
        <v>976</v>
      </c>
      <c r="C73" s="233" t="s">
        <v>678</v>
      </c>
      <c r="D73" s="233"/>
      <c r="E73" s="233" t="s">
        <v>883</v>
      </c>
      <c r="F73" s="232" t="s">
        <v>380</v>
      </c>
      <c r="G73" s="234"/>
      <c r="H73" s="234"/>
      <c r="I73" s="234"/>
      <c r="J73" s="235" t="s">
        <v>65</v>
      </c>
      <c r="K73" s="235" t="s">
        <v>120</v>
      </c>
      <c r="L73" s="236">
        <v>3.3759999999999999</v>
      </c>
      <c r="M73" s="237" t="s">
        <v>120</v>
      </c>
      <c r="N73" s="238">
        <v>3</v>
      </c>
      <c r="O73" s="236">
        <f>L73-S73</f>
        <v>2.0759999999999996</v>
      </c>
      <c r="P73" s="236">
        <v>0</v>
      </c>
      <c r="Q73" s="236">
        <v>0</v>
      </c>
      <c r="R73" s="236">
        <v>0</v>
      </c>
      <c r="S73" s="236">
        <v>1.3</v>
      </c>
      <c r="T73" s="236">
        <v>0</v>
      </c>
      <c r="U73" s="237">
        <v>0</v>
      </c>
      <c r="V73" s="237">
        <f t="shared" si="9"/>
        <v>3.3759999999999994</v>
      </c>
      <c r="W73" s="237" t="str">
        <f>'[1]Juni 2011'!Q122</f>
        <v>K</v>
      </c>
      <c r="X73" s="237">
        <f t="shared" si="10"/>
        <v>0</v>
      </c>
      <c r="Y73" s="237">
        <v>0.2</v>
      </c>
      <c r="Z73" s="239">
        <f t="shared" si="23"/>
        <v>5.9241706161137449E-2</v>
      </c>
      <c r="AA73" s="237">
        <v>0.9</v>
      </c>
      <c r="AB73" s="239">
        <f t="shared" si="11"/>
        <v>0.26658767772511849</v>
      </c>
      <c r="AC73" s="237">
        <f>L73-Y73-AA73-AE73</f>
        <v>0.64999999999999991</v>
      </c>
      <c r="AD73" s="239">
        <f t="shared" si="12"/>
        <v>0.19253554502369666</v>
      </c>
      <c r="AE73" s="237">
        <v>1.6259999999999999</v>
      </c>
      <c r="AF73" s="237">
        <f t="shared" si="13"/>
        <v>3.8943649289099525</v>
      </c>
      <c r="AG73" s="237">
        <f t="shared" si="0"/>
        <v>-0.51836492890995256</v>
      </c>
      <c r="AH73" s="239">
        <f t="shared" si="14"/>
        <v>0.48163507109004738</v>
      </c>
      <c r="AI73" s="299"/>
      <c r="AJ73" s="241"/>
      <c r="AK73" s="235" t="s">
        <v>67</v>
      </c>
      <c r="AL73" s="235"/>
      <c r="AM73" s="259">
        <f t="shared" si="15"/>
        <v>3.3759999999999994</v>
      </c>
      <c r="AN73" s="259">
        <f t="shared" si="16"/>
        <v>0</v>
      </c>
      <c r="AO73" s="259">
        <f t="shared" si="17"/>
        <v>3.3759999999999999</v>
      </c>
      <c r="AP73" s="259">
        <f t="shared" si="18"/>
        <v>0</v>
      </c>
      <c r="AQ73" s="244">
        <f t="shared" si="19"/>
        <v>3.3759999999999999</v>
      </c>
      <c r="AR73" s="244">
        <f t="shared" si="20"/>
        <v>0</v>
      </c>
      <c r="AS73" s="244">
        <f t="shared" si="21"/>
        <v>3.3759999999999994</v>
      </c>
      <c r="AT73" s="243">
        <f t="shared" si="1"/>
        <v>3.3759999999999999</v>
      </c>
      <c r="AU73" s="243">
        <v>3376</v>
      </c>
      <c r="AW73" s="245">
        <v>750</v>
      </c>
      <c r="AX73" s="245">
        <v>0</v>
      </c>
      <c r="AY73" s="245">
        <v>0</v>
      </c>
      <c r="AZ73" s="245">
        <v>0</v>
      </c>
      <c r="BA73" s="245">
        <v>1300</v>
      </c>
      <c r="BB73" s="245">
        <v>0</v>
      </c>
      <c r="BD73" s="246">
        <f t="shared" si="24"/>
        <v>0.75</v>
      </c>
      <c r="BE73" s="246">
        <f t="shared" si="24"/>
        <v>0</v>
      </c>
      <c r="BF73" s="246">
        <f t="shared" si="42"/>
        <v>0</v>
      </c>
      <c r="BG73" s="246">
        <f t="shared" si="43"/>
        <v>0</v>
      </c>
      <c r="BH73" s="246">
        <f t="shared" si="44"/>
        <v>1.3</v>
      </c>
      <c r="BI73" s="246">
        <f t="shared" si="45"/>
        <v>0</v>
      </c>
      <c r="BK73" s="245">
        <v>200</v>
      </c>
      <c r="BL73" s="245">
        <v>1400</v>
      </c>
      <c r="BM73" s="245">
        <v>150</v>
      </c>
      <c r="BN73" s="245">
        <v>1626</v>
      </c>
      <c r="BP73" s="246">
        <f t="shared" si="22"/>
        <v>0.2</v>
      </c>
      <c r="BQ73" s="246">
        <f t="shared" si="22"/>
        <v>1.4</v>
      </c>
      <c r="BR73" s="246">
        <f t="shared" si="22"/>
        <v>0.15</v>
      </c>
      <c r="BS73" s="246">
        <f t="shared" si="22"/>
        <v>1.6259999999999999</v>
      </c>
    </row>
    <row r="74" spans="1:71" ht="15.95" customHeight="1">
      <c r="A74" s="231">
        <f t="shared" si="8"/>
        <v>62</v>
      </c>
      <c r="B74" s="232" t="s">
        <v>977</v>
      </c>
      <c r="C74" s="233" t="s">
        <v>679</v>
      </c>
      <c r="D74" s="233"/>
      <c r="E74" s="233" t="s">
        <v>884</v>
      </c>
      <c r="F74" s="232" t="s">
        <v>380</v>
      </c>
      <c r="G74" s="234"/>
      <c r="H74" s="234"/>
      <c r="I74" s="234"/>
      <c r="J74" s="235" t="s">
        <v>65</v>
      </c>
      <c r="K74" s="235" t="s">
        <v>90</v>
      </c>
      <c r="L74" s="236">
        <v>4.2699999999999996</v>
      </c>
      <c r="M74" s="237" t="s">
        <v>90</v>
      </c>
      <c r="N74" s="238">
        <v>4.2</v>
      </c>
      <c r="O74" s="236">
        <f>L74-P74</f>
        <v>2.4699999999999998</v>
      </c>
      <c r="P74" s="236">
        <v>1.8</v>
      </c>
      <c r="Q74" s="236">
        <v>0</v>
      </c>
      <c r="R74" s="236">
        <v>0</v>
      </c>
      <c r="S74" s="236">
        <v>0</v>
      </c>
      <c r="T74" s="236">
        <v>0</v>
      </c>
      <c r="U74" s="237">
        <v>0</v>
      </c>
      <c r="V74" s="237">
        <f t="shared" si="9"/>
        <v>4.2699999999999996</v>
      </c>
      <c r="W74" s="237" t="str">
        <f>'[1]Juni 2011'!Q123</f>
        <v>K</v>
      </c>
      <c r="X74" s="237">
        <f t="shared" si="10"/>
        <v>0</v>
      </c>
      <c r="Y74" s="237">
        <v>2.8</v>
      </c>
      <c r="Z74" s="239">
        <f t="shared" si="23"/>
        <v>0.65573770491803285</v>
      </c>
      <c r="AA74" s="237">
        <v>0.2</v>
      </c>
      <c r="AB74" s="239">
        <f t="shared" si="11"/>
        <v>4.6838407494145209E-2</v>
      </c>
      <c r="AC74" s="237">
        <v>0</v>
      </c>
      <c r="AD74" s="239">
        <f t="shared" si="12"/>
        <v>0</v>
      </c>
      <c r="AE74" s="237">
        <v>1.27</v>
      </c>
      <c r="AF74" s="237">
        <f t="shared" si="13"/>
        <v>4.9725761124121775</v>
      </c>
      <c r="AG74" s="237">
        <f t="shared" si="0"/>
        <v>-0.70257611241217788</v>
      </c>
      <c r="AH74" s="239">
        <f t="shared" si="14"/>
        <v>0.29742388758782207</v>
      </c>
      <c r="AI74" s="299"/>
      <c r="AJ74" s="241"/>
      <c r="AK74" s="235" t="s">
        <v>67</v>
      </c>
      <c r="AL74" s="235"/>
      <c r="AM74" s="259">
        <f t="shared" si="15"/>
        <v>4.2699999999999996</v>
      </c>
      <c r="AN74" s="259">
        <f t="shared" si="16"/>
        <v>0</v>
      </c>
      <c r="AO74" s="259">
        <f t="shared" si="17"/>
        <v>4.2699999999999996</v>
      </c>
      <c r="AP74" s="259">
        <f t="shared" si="18"/>
        <v>0</v>
      </c>
      <c r="AQ74" s="244">
        <f t="shared" si="19"/>
        <v>4.2699999999999996</v>
      </c>
      <c r="AR74" s="244">
        <f t="shared" si="20"/>
        <v>0</v>
      </c>
      <c r="AS74" s="244">
        <f t="shared" si="21"/>
        <v>4.2699999999999996</v>
      </c>
      <c r="AT74" s="243">
        <f t="shared" si="1"/>
        <v>4.2699999999999996</v>
      </c>
      <c r="AU74" s="243">
        <v>4270</v>
      </c>
      <c r="AW74" s="245">
        <v>1000</v>
      </c>
      <c r="AX74" s="245">
        <v>1800</v>
      </c>
      <c r="AY74" s="245">
        <v>0</v>
      </c>
      <c r="AZ74" s="245">
        <v>0</v>
      </c>
      <c r="BA74" s="245">
        <v>0</v>
      </c>
      <c r="BB74" s="245">
        <v>0</v>
      </c>
      <c r="BD74" s="246">
        <f t="shared" si="24"/>
        <v>1</v>
      </c>
      <c r="BE74" s="246">
        <f t="shared" si="24"/>
        <v>1.8</v>
      </c>
      <c r="BF74" s="246">
        <f t="shared" si="42"/>
        <v>0</v>
      </c>
      <c r="BG74" s="246">
        <f t="shared" si="43"/>
        <v>0</v>
      </c>
      <c r="BH74" s="246">
        <f t="shared" si="44"/>
        <v>0</v>
      </c>
      <c r="BI74" s="246">
        <f t="shared" si="45"/>
        <v>0</v>
      </c>
      <c r="BK74" s="245">
        <v>2800</v>
      </c>
      <c r="BL74" s="245">
        <v>200</v>
      </c>
      <c r="BM74" s="245">
        <v>0</v>
      </c>
      <c r="BN74" s="245">
        <v>1270</v>
      </c>
      <c r="BP74" s="246">
        <f t="shared" si="22"/>
        <v>2.8</v>
      </c>
      <c r="BQ74" s="246">
        <f t="shared" si="22"/>
        <v>0.2</v>
      </c>
      <c r="BR74" s="246">
        <f t="shared" si="22"/>
        <v>0</v>
      </c>
      <c r="BS74" s="246">
        <f t="shared" si="22"/>
        <v>1.27</v>
      </c>
    </row>
    <row r="75" spans="1:71" ht="15.95" customHeight="1">
      <c r="A75" s="231">
        <f t="shared" si="8"/>
        <v>63</v>
      </c>
      <c r="B75" s="232" t="s">
        <v>978</v>
      </c>
      <c r="C75" s="233" t="s">
        <v>680</v>
      </c>
      <c r="D75" s="233"/>
      <c r="E75" s="233" t="s">
        <v>885</v>
      </c>
      <c r="F75" s="232" t="s">
        <v>380</v>
      </c>
      <c r="G75" s="234"/>
      <c r="H75" s="234"/>
      <c r="I75" s="234"/>
      <c r="J75" s="235" t="s">
        <v>65</v>
      </c>
      <c r="K75" s="235" t="s">
        <v>145</v>
      </c>
      <c r="L75" s="236">
        <v>4.7809999999999997</v>
      </c>
      <c r="M75" s="237" t="s">
        <v>101</v>
      </c>
      <c r="N75" s="238">
        <v>4</v>
      </c>
      <c r="O75" s="236">
        <f>L75-Q75-T75</f>
        <v>2.2809999999999997</v>
      </c>
      <c r="P75" s="236">
        <v>0</v>
      </c>
      <c r="Q75" s="236">
        <v>1</v>
      </c>
      <c r="R75" s="236">
        <v>0</v>
      </c>
      <c r="S75" s="236">
        <v>0</v>
      </c>
      <c r="T75" s="236">
        <v>1.5</v>
      </c>
      <c r="U75" s="237">
        <v>0</v>
      </c>
      <c r="V75" s="237">
        <f t="shared" si="9"/>
        <v>4.7809999999999997</v>
      </c>
      <c r="W75" s="237" t="str">
        <f>'[1]Juni 2011'!Q130</f>
        <v>K</v>
      </c>
      <c r="X75" s="237">
        <f t="shared" si="10"/>
        <v>0</v>
      </c>
      <c r="Y75" s="237">
        <v>1.6</v>
      </c>
      <c r="Z75" s="239">
        <f t="shared" si="23"/>
        <v>0.33465802133444889</v>
      </c>
      <c r="AA75" s="237">
        <v>0.4</v>
      </c>
      <c r="AB75" s="239">
        <f t="shared" si="11"/>
        <v>8.3664505333612221E-2</v>
      </c>
      <c r="AC75" s="237">
        <v>0.43099999999999999</v>
      </c>
      <c r="AD75" s="239">
        <f t="shared" si="12"/>
        <v>9.0148504496967166E-2</v>
      </c>
      <c r="AE75" s="237">
        <v>2.35</v>
      </c>
      <c r="AF75" s="237">
        <f t="shared" si="13"/>
        <v>5.2894710311650286</v>
      </c>
      <c r="AG75" s="237">
        <f t="shared" si="0"/>
        <v>-0.5084710311650289</v>
      </c>
      <c r="AH75" s="239">
        <f t="shared" si="14"/>
        <v>0.49152896883497182</v>
      </c>
      <c r="AI75" s="299"/>
      <c r="AJ75" s="241"/>
      <c r="AK75" s="235" t="s">
        <v>67</v>
      </c>
      <c r="AL75" s="235"/>
      <c r="AM75" s="259">
        <f t="shared" si="15"/>
        <v>4.7809999999999997</v>
      </c>
      <c r="AN75" s="259">
        <f t="shared" si="16"/>
        <v>0</v>
      </c>
      <c r="AO75" s="259">
        <f t="shared" si="17"/>
        <v>4.7810000000000006</v>
      </c>
      <c r="AP75" s="259">
        <f t="shared" si="18"/>
        <v>0</v>
      </c>
      <c r="AQ75" s="244">
        <f t="shared" si="19"/>
        <v>4.7810000000000006</v>
      </c>
      <c r="AR75" s="244">
        <f t="shared" si="20"/>
        <v>0</v>
      </c>
      <c r="AS75" s="244">
        <f t="shared" si="21"/>
        <v>4.7809999999999997</v>
      </c>
      <c r="AT75" s="243">
        <f t="shared" si="1"/>
        <v>4.7809999999999997</v>
      </c>
      <c r="AU75" s="243">
        <v>4781</v>
      </c>
      <c r="AW75" s="245">
        <v>1300</v>
      </c>
      <c r="AX75" s="245">
        <v>0</v>
      </c>
      <c r="AY75" s="245">
        <v>1000</v>
      </c>
      <c r="AZ75" s="245">
        <v>0</v>
      </c>
      <c r="BA75" s="245">
        <v>0</v>
      </c>
      <c r="BB75" s="245">
        <v>1500</v>
      </c>
      <c r="BD75" s="246">
        <f t="shared" si="24"/>
        <v>1.3</v>
      </c>
      <c r="BE75" s="246">
        <f t="shared" si="24"/>
        <v>0</v>
      </c>
      <c r="BF75" s="246">
        <f t="shared" si="42"/>
        <v>1</v>
      </c>
      <c r="BG75" s="246">
        <f t="shared" si="43"/>
        <v>0</v>
      </c>
      <c r="BH75" s="246">
        <f t="shared" si="44"/>
        <v>0</v>
      </c>
      <c r="BI75" s="246">
        <f t="shared" si="45"/>
        <v>1.5</v>
      </c>
      <c r="BK75" s="245">
        <v>1600</v>
      </c>
      <c r="BL75" s="245">
        <v>400</v>
      </c>
      <c r="BM75" s="245">
        <v>431</v>
      </c>
      <c r="BN75" s="245">
        <v>2350</v>
      </c>
      <c r="BP75" s="246">
        <f t="shared" si="22"/>
        <v>1.6</v>
      </c>
      <c r="BQ75" s="246">
        <f t="shared" si="22"/>
        <v>0.4</v>
      </c>
      <c r="BR75" s="246">
        <f t="shared" si="22"/>
        <v>0.43099999999999999</v>
      </c>
      <c r="BS75" s="246">
        <f t="shared" si="22"/>
        <v>2.35</v>
      </c>
    </row>
    <row r="76" spans="1:71" ht="15.95" customHeight="1">
      <c r="A76" s="231">
        <f t="shared" si="8"/>
        <v>64</v>
      </c>
      <c r="B76" s="232" t="s">
        <v>979</v>
      </c>
      <c r="C76" s="233" t="s">
        <v>681</v>
      </c>
      <c r="D76" s="233"/>
      <c r="E76" s="233" t="s">
        <v>229</v>
      </c>
      <c r="F76" s="232" t="s">
        <v>380</v>
      </c>
      <c r="G76" s="234"/>
      <c r="H76" s="234"/>
      <c r="I76" s="234"/>
      <c r="J76" s="235" t="s">
        <v>65</v>
      </c>
      <c r="K76" s="235" t="s">
        <v>95</v>
      </c>
      <c r="L76" s="236">
        <v>3.24</v>
      </c>
      <c r="M76" s="237" t="s">
        <v>95</v>
      </c>
      <c r="N76" s="238">
        <v>4.5</v>
      </c>
      <c r="O76" s="236">
        <v>0</v>
      </c>
      <c r="P76" s="236">
        <f>L76</f>
        <v>3.24</v>
      </c>
      <c r="Q76" s="236">
        <v>0</v>
      </c>
      <c r="R76" s="236">
        <v>0</v>
      </c>
      <c r="S76" s="236">
        <v>0</v>
      </c>
      <c r="T76" s="236">
        <v>0</v>
      </c>
      <c r="U76" s="237">
        <v>0</v>
      </c>
      <c r="V76" s="237">
        <f t="shared" si="9"/>
        <v>3.24</v>
      </c>
      <c r="W76" s="237" t="str">
        <f>'[1]Juni 2011'!Q124</f>
        <v>K</v>
      </c>
      <c r="X76" s="237">
        <f t="shared" si="10"/>
        <v>0</v>
      </c>
      <c r="Y76" s="237">
        <f>L76-AA76</f>
        <v>1.1600000000000001</v>
      </c>
      <c r="Z76" s="239">
        <f t="shared" si="23"/>
        <v>0.35802469135802473</v>
      </c>
      <c r="AA76" s="237">
        <v>2.08</v>
      </c>
      <c r="AB76" s="239">
        <f t="shared" si="11"/>
        <v>0.64197530864197527</v>
      </c>
      <c r="AC76" s="237">
        <v>0</v>
      </c>
      <c r="AD76" s="239">
        <f t="shared" si="12"/>
        <v>0</v>
      </c>
      <c r="AE76" s="237">
        <v>0</v>
      </c>
      <c r="AF76" s="237">
        <f t="shared" si="13"/>
        <v>4.24</v>
      </c>
      <c r="AG76" s="237">
        <f t="shared" si="0"/>
        <v>-1</v>
      </c>
      <c r="AH76" s="239">
        <f t="shared" si="14"/>
        <v>0</v>
      </c>
      <c r="AI76" s="240">
        <v>68</v>
      </c>
      <c r="AJ76" s="241">
        <v>94</v>
      </c>
      <c r="AK76" s="235" t="s">
        <v>67</v>
      </c>
      <c r="AL76" s="235"/>
      <c r="AM76" s="259">
        <f t="shared" si="15"/>
        <v>3.24</v>
      </c>
      <c r="AN76" s="259">
        <f t="shared" si="16"/>
        <v>0</v>
      </c>
      <c r="AO76" s="259">
        <f t="shared" si="17"/>
        <v>3.24</v>
      </c>
      <c r="AP76" s="259">
        <f t="shared" si="18"/>
        <v>0</v>
      </c>
      <c r="AQ76" s="244">
        <f t="shared" si="19"/>
        <v>3.24</v>
      </c>
      <c r="AR76" s="244">
        <f t="shared" si="20"/>
        <v>0</v>
      </c>
      <c r="AS76" s="244">
        <f t="shared" si="21"/>
        <v>3.24</v>
      </c>
      <c r="AT76" s="243">
        <f t="shared" si="1"/>
        <v>3.24</v>
      </c>
      <c r="AU76" s="243">
        <v>3240</v>
      </c>
      <c r="AW76" s="245">
        <v>0</v>
      </c>
      <c r="AX76" s="245">
        <v>2200</v>
      </c>
      <c r="AY76" s="245">
        <v>0</v>
      </c>
      <c r="AZ76" s="245">
        <v>0</v>
      </c>
      <c r="BA76" s="245">
        <v>0</v>
      </c>
      <c r="BB76" s="245">
        <v>0</v>
      </c>
      <c r="BD76" s="246">
        <f t="shared" si="24"/>
        <v>0</v>
      </c>
      <c r="BE76" s="246">
        <f t="shared" si="24"/>
        <v>2.2000000000000002</v>
      </c>
      <c r="BF76" s="246">
        <f t="shared" si="42"/>
        <v>0</v>
      </c>
      <c r="BG76" s="246">
        <f t="shared" si="43"/>
        <v>0</v>
      </c>
      <c r="BH76" s="246">
        <f t="shared" si="44"/>
        <v>0</v>
      </c>
      <c r="BI76" s="246">
        <f t="shared" si="45"/>
        <v>0</v>
      </c>
      <c r="BK76" s="245">
        <v>2200</v>
      </c>
      <c r="BL76" s="245">
        <v>2080</v>
      </c>
      <c r="BM76" s="245">
        <v>0</v>
      </c>
      <c r="BN76" s="245">
        <v>0</v>
      </c>
      <c r="BP76" s="246">
        <f t="shared" si="22"/>
        <v>2.2000000000000002</v>
      </c>
      <c r="BQ76" s="246">
        <f t="shared" si="22"/>
        <v>2.08</v>
      </c>
      <c r="BR76" s="246">
        <f t="shared" si="22"/>
        <v>0</v>
      </c>
      <c r="BS76" s="246">
        <f t="shared" si="22"/>
        <v>0</v>
      </c>
    </row>
    <row r="77" spans="1:71" ht="15.95" customHeight="1">
      <c r="A77" s="231">
        <f t="shared" si="8"/>
        <v>65</v>
      </c>
      <c r="B77" s="232" t="s">
        <v>980</v>
      </c>
      <c r="C77" s="233" t="s">
        <v>682</v>
      </c>
      <c r="D77" s="233"/>
      <c r="E77" s="233" t="s">
        <v>886</v>
      </c>
      <c r="F77" s="232" t="s">
        <v>380</v>
      </c>
      <c r="G77" s="234"/>
      <c r="H77" s="234"/>
      <c r="I77" s="234"/>
      <c r="J77" s="235" t="s">
        <v>65</v>
      </c>
      <c r="K77" s="235" t="s">
        <v>145</v>
      </c>
      <c r="L77" s="236">
        <v>3.5</v>
      </c>
      <c r="M77" s="237" t="s">
        <v>145</v>
      </c>
      <c r="N77" s="238">
        <v>4</v>
      </c>
      <c r="O77" s="236">
        <v>0</v>
      </c>
      <c r="P77" s="236">
        <f>L77</f>
        <v>3.5</v>
      </c>
      <c r="Q77" s="236">
        <v>0</v>
      </c>
      <c r="R77" s="236">
        <v>0</v>
      </c>
      <c r="S77" s="236">
        <v>0</v>
      </c>
      <c r="T77" s="236">
        <v>0</v>
      </c>
      <c r="U77" s="237">
        <v>0</v>
      </c>
      <c r="V77" s="237">
        <f t="shared" si="9"/>
        <v>3.5</v>
      </c>
      <c r="W77" s="237" t="str">
        <f>'[1]Juni 2011'!Q138</f>
        <v>K</v>
      </c>
      <c r="X77" s="237">
        <f t="shared" si="10"/>
        <v>0</v>
      </c>
      <c r="Y77" s="237">
        <v>3.5</v>
      </c>
      <c r="Z77" s="239">
        <f t="shared" si="23"/>
        <v>1</v>
      </c>
      <c r="AA77" s="237">
        <v>0</v>
      </c>
      <c r="AB77" s="239">
        <f t="shared" si="11"/>
        <v>0</v>
      </c>
      <c r="AC77" s="237">
        <v>0</v>
      </c>
      <c r="AD77" s="239">
        <f t="shared" si="12"/>
        <v>0</v>
      </c>
      <c r="AE77" s="237">
        <v>0</v>
      </c>
      <c r="AF77" s="237">
        <f t="shared" si="13"/>
        <v>4.5</v>
      </c>
      <c r="AG77" s="237">
        <f t="shared" si="0"/>
        <v>-1</v>
      </c>
      <c r="AH77" s="239">
        <f t="shared" si="14"/>
        <v>0</v>
      </c>
      <c r="AI77" s="240">
        <v>172</v>
      </c>
      <c r="AJ77" s="241">
        <v>578</v>
      </c>
      <c r="AK77" s="235" t="s">
        <v>67</v>
      </c>
      <c r="AL77" s="235"/>
      <c r="AM77" s="259">
        <f t="shared" si="15"/>
        <v>3.5</v>
      </c>
      <c r="AN77" s="259">
        <f t="shared" si="16"/>
        <v>0</v>
      </c>
      <c r="AO77" s="259">
        <f t="shared" si="17"/>
        <v>3.5</v>
      </c>
      <c r="AP77" s="259">
        <f t="shared" si="18"/>
        <v>0</v>
      </c>
      <c r="AQ77" s="244">
        <f t="shared" si="19"/>
        <v>3.5</v>
      </c>
      <c r="AR77" s="244">
        <f t="shared" si="20"/>
        <v>0</v>
      </c>
      <c r="AS77" s="244">
        <f t="shared" si="21"/>
        <v>3.5</v>
      </c>
      <c r="AT77" s="243">
        <f t="shared" si="1"/>
        <v>3.5</v>
      </c>
      <c r="AU77" s="243">
        <v>3500</v>
      </c>
      <c r="AW77" s="245">
        <v>0</v>
      </c>
      <c r="AX77" s="245">
        <v>3500</v>
      </c>
      <c r="AY77" s="245"/>
      <c r="AZ77" s="245">
        <v>0</v>
      </c>
      <c r="BA77" s="245">
        <v>0</v>
      </c>
      <c r="BB77" s="245">
        <v>0</v>
      </c>
      <c r="BD77" s="246">
        <f t="shared" si="24"/>
        <v>0</v>
      </c>
      <c r="BE77" s="246">
        <f t="shared" si="24"/>
        <v>3.5</v>
      </c>
      <c r="BF77" s="246">
        <f t="shared" si="42"/>
        <v>0</v>
      </c>
      <c r="BG77" s="246">
        <f t="shared" si="43"/>
        <v>0</v>
      </c>
      <c r="BH77" s="246">
        <f t="shared" si="44"/>
        <v>0</v>
      </c>
      <c r="BI77" s="246">
        <f t="shared" si="45"/>
        <v>0</v>
      </c>
      <c r="BK77" s="245">
        <v>3500</v>
      </c>
      <c r="BL77" s="245">
        <v>0</v>
      </c>
      <c r="BM77" s="245">
        <v>0</v>
      </c>
      <c r="BN77" s="245">
        <v>0</v>
      </c>
      <c r="BP77" s="246">
        <f t="shared" si="22"/>
        <v>3.5</v>
      </c>
      <c r="BQ77" s="246">
        <f t="shared" si="22"/>
        <v>0</v>
      </c>
      <c r="BR77" s="246">
        <f t="shared" si="22"/>
        <v>0</v>
      </c>
      <c r="BS77" s="246">
        <f t="shared" si="22"/>
        <v>0</v>
      </c>
    </row>
    <row r="78" spans="1:71" ht="15.95" customHeight="1">
      <c r="A78" s="231">
        <f t="shared" ref="A78:A141" si="46">A77+1</f>
        <v>66</v>
      </c>
      <c r="B78" s="232" t="s">
        <v>981</v>
      </c>
      <c r="C78" s="233" t="s">
        <v>683</v>
      </c>
      <c r="D78" s="233"/>
      <c r="E78" s="233" t="s">
        <v>887</v>
      </c>
      <c r="F78" s="232" t="s">
        <v>380</v>
      </c>
      <c r="G78" s="234"/>
      <c r="H78" s="234"/>
      <c r="I78" s="234"/>
      <c r="J78" s="235" t="s">
        <v>65</v>
      </c>
      <c r="K78" s="247" t="s">
        <v>115</v>
      </c>
      <c r="L78" s="236">
        <v>3</v>
      </c>
      <c r="M78" s="237" t="s">
        <v>115</v>
      </c>
      <c r="N78" s="238">
        <v>4</v>
      </c>
      <c r="O78" s="236">
        <v>1.5</v>
      </c>
      <c r="P78" s="236">
        <v>0</v>
      </c>
      <c r="Q78" s="236">
        <v>1.5</v>
      </c>
      <c r="R78" s="236">
        <v>0</v>
      </c>
      <c r="S78" s="236">
        <v>0</v>
      </c>
      <c r="T78" s="236">
        <v>0</v>
      </c>
      <c r="U78" s="237">
        <v>0</v>
      </c>
      <c r="V78" s="237">
        <f t="shared" si="9"/>
        <v>3</v>
      </c>
      <c r="W78" s="237" t="str">
        <f>'[1]Juni 2011'!Q139</f>
        <v>K</v>
      </c>
      <c r="X78" s="237">
        <f t="shared" si="10"/>
        <v>0</v>
      </c>
      <c r="Y78" s="237">
        <v>1</v>
      </c>
      <c r="Z78" s="239">
        <f t="shared" si="23"/>
        <v>0.33333333333333331</v>
      </c>
      <c r="AA78" s="237">
        <v>0.8</v>
      </c>
      <c r="AB78" s="239">
        <f t="shared" si="11"/>
        <v>0.26666666666666666</v>
      </c>
      <c r="AC78" s="237">
        <f>L78-Y78-AA78-AE78</f>
        <v>0.19999999999999996</v>
      </c>
      <c r="AD78" s="239">
        <f t="shared" si="12"/>
        <v>6.6666666666666652E-2</v>
      </c>
      <c r="AE78" s="237">
        <v>1</v>
      </c>
      <c r="AF78" s="237">
        <f t="shared" si="13"/>
        <v>3.6666666666666661</v>
      </c>
      <c r="AG78" s="237">
        <f t="shared" si="0"/>
        <v>-0.66666666666666607</v>
      </c>
      <c r="AH78" s="239">
        <f t="shared" si="14"/>
        <v>0.33333333333333331</v>
      </c>
      <c r="AI78" s="240">
        <v>581</v>
      </c>
      <c r="AJ78" s="241">
        <v>652</v>
      </c>
      <c r="AK78" s="235" t="s">
        <v>67</v>
      </c>
      <c r="AL78" s="247"/>
      <c r="AM78" s="259">
        <f t="shared" si="15"/>
        <v>3</v>
      </c>
      <c r="AN78" s="259">
        <f t="shared" si="16"/>
        <v>0</v>
      </c>
      <c r="AO78" s="259">
        <f t="shared" si="17"/>
        <v>3</v>
      </c>
      <c r="AP78" s="259">
        <f t="shared" si="18"/>
        <v>0</v>
      </c>
      <c r="AQ78" s="244">
        <f t="shared" si="19"/>
        <v>3</v>
      </c>
      <c r="AR78" s="244">
        <f t="shared" si="20"/>
        <v>0</v>
      </c>
      <c r="AS78" s="244">
        <f t="shared" si="21"/>
        <v>3</v>
      </c>
      <c r="AT78" s="243">
        <f t="shared" si="1"/>
        <v>3</v>
      </c>
      <c r="AU78" s="243">
        <v>3000</v>
      </c>
      <c r="AW78" s="245">
        <v>1500</v>
      </c>
      <c r="AX78" s="245"/>
      <c r="AY78" s="245">
        <v>1000</v>
      </c>
      <c r="AZ78" s="245"/>
      <c r="BA78" s="245"/>
      <c r="BB78" s="245">
        <v>0</v>
      </c>
      <c r="BD78" s="246">
        <f t="shared" si="24"/>
        <v>1.5</v>
      </c>
      <c r="BE78" s="246">
        <f t="shared" si="24"/>
        <v>0</v>
      </c>
      <c r="BF78" s="246">
        <f t="shared" si="42"/>
        <v>1</v>
      </c>
      <c r="BG78" s="246">
        <f t="shared" si="43"/>
        <v>0</v>
      </c>
      <c r="BH78" s="246">
        <f t="shared" si="44"/>
        <v>0</v>
      </c>
      <c r="BI78" s="246">
        <f t="shared" si="45"/>
        <v>0</v>
      </c>
      <c r="BK78" s="245">
        <v>2000</v>
      </c>
      <c r="BL78" s="245">
        <v>850</v>
      </c>
      <c r="BM78" s="245">
        <v>150</v>
      </c>
      <c r="BN78" s="245">
        <v>0</v>
      </c>
      <c r="BP78" s="246">
        <f t="shared" si="22"/>
        <v>2</v>
      </c>
      <c r="BQ78" s="246">
        <f t="shared" si="22"/>
        <v>0.85</v>
      </c>
      <c r="BR78" s="246">
        <f t="shared" si="22"/>
        <v>0.15</v>
      </c>
      <c r="BS78" s="246">
        <f t="shared" si="22"/>
        <v>0</v>
      </c>
    </row>
    <row r="79" spans="1:71" ht="15.95" customHeight="1">
      <c r="A79" s="231">
        <f t="shared" si="46"/>
        <v>67</v>
      </c>
      <c r="B79" s="232" t="s">
        <v>1707</v>
      </c>
      <c r="C79" s="233" t="s">
        <v>1671</v>
      </c>
      <c r="D79" s="233"/>
      <c r="E79" s="233"/>
      <c r="F79" s="232" t="s">
        <v>380</v>
      </c>
      <c r="G79" s="234"/>
      <c r="H79" s="234"/>
      <c r="I79" s="234"/>
      <c r="J79" s="235"/>
      <c r="K79" s="247"/>
      <c r="L79" s="236">
        <v>3.5</v>
      </c>
      <c r="M79" s="237"/>
      <c r="N79" s="238">
        <v>3</v>
      </c>
      <c r="O79" s="236"/>
      <c r="P79" s="236">
        <f>L79</f>
        <v>3.5</v>
      </c>
      <c r="Q79" s="236"/>
      <c r="R79" s="236"/>
      <c r="S79" s="236"/>
      <c r="T79" s="236"/>
      <c r="U79" s="237"/>
      <c r="V79" s="237"/>
      <c r="W79" s="237"/>
      <c r="X79" s="237"/>
      <c r="Y79" s="237">
        <f>L79</f>
        <v>3.5</v>
      </c>
      <c r="Z79" s="239">
        <f t="shared" si="23"/>
        <v>1</v>
      </c>
      <c r="AA79" s="237"/>
      <c r="AB79" s="239"/>
      <c r="AC79" s="237"/>
      <c r="AD79" s="239"/>
      <c r="AE79" s="237"/>
      <c r="AF79" s="237"/>
      <c r="AG79" s="237"/>
      <c r="AH79" s="239"/>
      <c r="AI79" s="240"/>
      <c r="AJ79" s="241"/>
      <c r="AK79" s="235" t="s">
        <v>67</v>
      </c>
      <c r="AL79" s="247"/>
      <c r="AM79" s="259">
        <f t="shared" ref="AM79:AM142" si="47">SUM(O79:U79)</f>
        <v>3.5</v>
      </c>
      <c r="AN79" s="259">
        <f t="shared" ref="AN79:AN142" si="48">L79-AM79</f>
        <v>0</v>
      </c>
      <c r="AO79" s="259">
        <f t="shared" ref="AO79:AO142" si="49">Y79+AA79+AC79+AE79</f>
        <v>3.5</v>
      </c>
      <c r="AP79" s="259">
        <f t="shared" ref="AP79:AP142" si="50">L79-AO79</f>
        <v>0</v>
      </c>
      <c r="AQ79" s="244"/>
      <c r="AR79" s="244"/>
      <c r="AS79" s="244"/>
      <c r="AW79" s="245"/>
      <c r="AX79" s="245"/>
      <c r="AY79" s="245"/>
      <c r="AZ79" s="245"/>
      <c r="BA79" s="245"/>
      <c r="BB79" s="245"/>
      <c r="BD79" s="246"/>
      <c r="BE79" s="246"/>
      <c r="BF79" s="246"/>
      <c r="BG79" s="246"/>
      <c r="BH79" s="246"/>
      <c r="BI79" s="246"/>
      <c r="BK79" s="245"/>
      <c r="BL79" s="245"/>
      <c r="BM79" s="245"/>
      <c r="BN79" s="245"/>
      <c r="BP79" s="246"/>
      <c r="BQ79" s="246"/>
      <c r="BR79" s="246"/>
      <c r="BS79" s="246"/>
    </row>
    <row r="80" spans="1:71" ht="15.95" customHeight="1">
      <c r="A80" s="231">
        <f t="shared" si="46"/>
        <v>68</v>
      </c>
      <c r="B80" s="232" t="s">
        <v>1708</v>
      </c>
      <c r="C80" s="233" t="s">
        <v>1672</v>
      </c>
      <c r="D80" s="233"/>
      <c r="E80" s="233"/>
      <c r="F80" s="232" t="s">
        <v>380</v>
      </c>
      <c r="G80" s="234"/>
      <c r="H80" s="234"/>
      <c r="I80" s="234"/>
      <c r="J80" s="235"/>
      <c r="K80" s="247"/>
      <c r="L80" s="236">
        <v>1.5</v>
      </c>
      <c r="M80" s="237"/>
      <c r="N80" s="238">
        <v>3</v>
      </c>
      <c r="O80" s="236">
        <f>L80</f>
        <v>1.5</v>
      </c>
      <c r="P80" s="236"/>
      <c r="Q80" s="236"/>
      <c r="R80" s="236"/>
      <c r="S80" s="236"/>
      <c r="T80" s="236"/>
      <c r="U80" s="237"/>
      <c r="V80" s="237"/>
      <c r="W80" s="237"/>
      <c r="X80" s="237"/>
      <c r="Y80" s="237"/>
      <c r="Z80" s="239"/>
      <c r="AA80" s="237"/>
      <c r="AB80" s="239"/>
      <c r="AC80" s="237">
        <v>0.56000000000000005</v>
      </c>
      <c r="AD80" s="239">
        <f>AC80/L80</f>
        <v>0.37333333333333335</v>
      </c>
      <c r="AE80" s="237">
        <f>L80-AC80</f>
        <v>0.94</v>
      </c>
      <c r="AF80" s="237"/>
      <c r="AG80" s="237"/>
      <c r="AH80" s="239">
        <f>AE80/L80</f>
        <v>0.62666666666666659</v>
      </c>
      <c r="AI80" s="240"/>
      <c r="AJ80" s="241"/>
      <c r="AK80" s="235" t="s">
        <v>67</v>
      </c>
      <c r="AL80" s="247"/>
      <c r="AM80" s="259">
        <f t="shared" si="47"/>
        <v>1.5</v>
      </c>
      <c r="AN80" s="259">
        <f t="shared" si="48"/>
        <v>0</v>
      </c>
      <c r="AO80" s="259">
        <f t="shared" si="49"/>
        <v>1.5</v>
      </c>
      <c r="AP80" s="259">
        <f t="shared" si="50"/>
        <v>0</v>
      </c>
      <c r="AQ80" s="244"/>
      <c r="AR80" s="244"/>
      <c r="AS80" s="244"/>
      <c r="AW80" s="245"/>
      <c r="AX80" s="245"/>
      <c r="AY80" s="245"/>
      <c r="AZ80" s="245"/>
      <c r="BA80" s="245"/>
      <c r="BB80" s="245"/>
      <c r="BD80" s="246"/>
      <c r="BE80" s="246"/>
      <c r="BF80" s="246"/>
      <c r="BG80" s="246"/>
      <c r="BH80" s="246"/>
      <c r="BI80" s="246"/>
      <c r="BK80" s="245"/>
      <c r="BL80" s="245"/>
      <c r="BM80" s="245"/>
      <c r="BN80" s="245"/>
      <c r="BP80" s="246"/>
      <c r="BQ80" s="246"/>
      <c r="BR80" s="246"/>
      <c r="BS80" s="246"/>
    </row>
    <row r="81" spans="1:71" ht="15.95" customHeight="1">
      <c r="A81" s="231">
        <f t="shared" si="46"/>
        <v>69</v>
      </c>
      <c r="B81" s="232" t="s">
        <v>982</v>
      </c>
      <c r="C81" s="233" t="s">
        <v>684</v>
      </c>
      <c r="D81" s="233"/>
      <c r="E81" s="233" t="s">
        <v>211</v>
      </c>
      <c r="F81" s="232" t="s">
        <v>344</v>
      </c>
      <c r="G81" s="234"/>
      <c r="H81" s="234"/>
      <c r="I81" s="234"/>
      <c r="J81" s="235" t="s">
        <v>65</v>
      </c>
      <c r="K81" s="247" t="s">
        <v>85</v>
      </c>
      <c r="L81" s="236">
        <v>6.7380000000000004</v>
      </c>
      <c r="M81" s="237" t="s">
        <v>146</v>
      </c>
      <c r="N81" s="238">
        <v>4.5</v>
      </c>
      <c r="O81" s="236">
        <v>0</v>
      </c>
      <c r="P81" s="236">
        <v>0</v>
      </c>
      <c r="Q81" s="236">
        <v>6.7380000000000004</v>
      </c>
      <c r="R81" s="236">
        <v>0</v>
      </c>
      <c r="S81" s="236">
        <v>0</v>
      </c>
      <c r="T81" s="236">
        <v>0</v>
      </c>
      <c r="U81" s="237">
        <v>0</v>
      </c>
      <c r="V81" s="237">
        <f t="shared" si="9"/>
        <v>6.7380000000000004</v>
      </c>
      <c r="W81" s="237" t="str">
        <f>'[1]Juni 2011'!Q94</f>
        <v>K</v>
      </c>
      <c r="X81" s="237">
        <f t="shared" si="10"/>
        <v>0</v>
      </c>
      <c r="Y81" s="237">
        <v>0</v>
      </c>
      <c r="Z81" s="239">
        <f t="shared" si="23"/>
        <v>0</v>
      </c>
      <c r="AA81" s="237">
        <v>0.5</v>
      </c>
      <c r="AB81" s="239">
        <f t="shared" si="11"/>
        <v>7.4205995844464231E-2</v>
      </c>
      <c r="AC81" s="237">
        <v>1.5</v>
      </c>
      <c r="AD81" s="239">
        <f t="shared" si="12"/>
        <v>0.22261798753339268</v>
      </c>
      <c r="AE81" s="237">
        <v>4.7380000000000004</v>
      </c>
      <c r="AF81" s="237">
        <f>SUM(Y81:AE81)</f>
        <v>7.0348239833778576</v>
      </c>
      <c r="AG81" s="237">
        <f t="shared" si="0"/>
        <v>-0.2968239833778572</v>
      </c>
      <c r="AH81" s="239">
        <f t="shared" si="14"/>
        <v>0.70317601662214313</v>
      </c>
      <c r="AI81" s="240">
        <v>480</v>
      </c>
      <c r="AJ81" s="241">
        <v>662</v>
      </c>
      <c r="AK81" s="235" t="s">
        <v>67</v>
      </c>
      <c r="AL81" s="247"/>
      <c r="AM81" s="259">
        <f t="shared" si="47"/>
        <v>6.7380000000000004</v>
      </c>
      <c r="AN81" s="259">
        <f t="shared" si="48"/>
        <v>0</v>
      </c>
      <c r="AO81" s="259">
        <f t="shared" si="49"/>
        <v>6.7380000000000004</v>
      </c>
      <c r="AP81" s="259">
        <f t="shared" si="50"/>
        <v>0</v>
      </c>
      <c r="AQ81" s="244">
        <f t="shared" si="19"/>
        <v>6.7380000000000004</v>
      </c>
      <c r="AR81" s="244">
        <f t="shared" si="20"/>
        <v>0</v>
      </c>
      <c r="AS81" s="244">
        <f t="shared" si="21"/>
        <v>6.7380000000000004</v>
      </c>
      <c r="AT81" s="243">
        <f t="shared" si="1"/>
        <v>6.7380000000000004</v>
      </c>
      <c r="AU81" s="243">
        <v>6738</v>
      </c>
      <c r="AW81" s="245"/>
      <c r="AX81" s="245">
        <v>0</v>
      </c>
      <c r="AY81" s="245">
        <v>6738</v>
      </c>
      <c r="AZ81" s="245">
        <v>0</v>
      </c>
      <c r="BA81" s="245">
        <v>0</v>
      </c>
      <c r="BB81" s="245">
        <v>0</v>
      </c>
      <c r="BD81" s="246">
        <f t="shared" si="24"/>
        <v>0</v>
      </c>
      <c r="BE81" s="246">
        <f t="shared" si="24"/>
        <v>0</v>
      </c>
      <c r="BF81" s="246">
        <f t="shared" ref="BF81:BF110" si="51">AY81/$BD$12</f>
        <v>6.7380000000000004</v>
      </c>
      <c r="BG81" s="246">
        <f t="shared" ref="BG81:BG110" si="52">AZ81/$BD$12</f>
        <v>0</v>
      </c>
      <c r="BH81" s="246">
        <f t="shared" ref="BH81:BH110" si="53">BA81/$BD$12</f>
        <v>0</v>
      </c>
      <c r="BI81" s="246">
        <f t="shared" ref="BI81:BI110" si="54">BB81/$BD$12</f>
        <v>0</v>
      </c>
      <c r="BK81" s="245">
        <v>0</v>
      </c>
      <c r="BL81" s="245">
        <v>500</v>
      </c>
      <c r="BM81" s="245">
        <v>1500</v>
      </c>
      <c r="BN81" s="245">
        <v>4738</v>
      </c>
      <c r="BP81" s="246">
        <f t="shared" si="22"/>
        <v>0</v>
      </c>
      <c r="BQ81" s="246">
        <f t="shared" si="22"/>
        <v>0.5</v>
      </c>
      <c r="BR81" s="246">
        <f t="shared" si="22"/>
        <v>1.5</v>
      </c>
      <c r="BS81" s="246">
        <f t="shared" si="22"/>
        <v>4.7380000000000004</v>
      </c>
    </row>
    <row r="82" spans="1:71" ht="15.95" customHeight="1">
      <c r="A82" s="231">
        <f t="shared" si="46"/>
        <v>70</v>
      </c>
      <c r="B82" s="232" t="s">
        <v>983</v>
      </c>
      <c r="C82" s="233" t="s">
        <v>685</v>
      </c>
      <c r="D82" s="233"/>
      <c r="E82" s="233" t="s">
        <v>888</v>
      </c>
      <c r="F82" s="232" t="s">
        <v>344</v>
      </c>
      <c r="G82" s="234"/>
      <c r="H82" s="234"/>
      <c r="I82" s="234"/>
      <c r="J82" s="235" t="s">
        <v>65</v>
      </c>
      <c r="K82" s="235" t="s">
        <v>95</v>
      </c>
      <c r="L82" s="236">
        <v>4.5999999999999996</v>
      </c>
      <c r="M82" s="237" t="s">
        <v>89</v>
      </c>
      <c r="N82" s="238">
        <v>6.5</v>
      </c>
      <c r="O82" s="236">
        <v>0</v>
      </c>
      <c r="P82" s="236">
        <v>4.5999999999999996</v>
      </c>
      <c r="Q82" s="236">
        <v>0</v>
      </c>
      <c r="R82" s="236">
        <v>0</v>
      </c>
      <c r="S82" s="236">
        <v>0</v>
      </c>
      <c r="T82" s="236">
        <v>0</v>
      </c>
      <c r="U82" s="237">
        <v>0</v>
      </c>
      <c r="V82" s="237">
        <f t="shared" si="9"/>
        <v>4.5999999999999996</v>
      </c>
      <c r="W82" s="237" t="str">
        <f>'[1]Juni 2011'!Q95</f>
        <v>K</v>
      </c>
      <c r="X82" s="237">
        <f t="shared" si="10"/>
        <v>0</v>
      </c>
      <c r="Y82" s="237">
        <f>L82-AA82</f>
        <v>3.3999999999999995</v>
      </c>
      <c r="Z82" s="239">
        <f t="shared" si="23"/>
        <v>0.73913043478260865</v>
      </c>
      <c r="AA82" s="237">
        <v>1.2</v>
      </c>
      <c r="AB82" s="239">
        <f t="shared" si="11"/>
        <v>0.2608695652173913</v>
      </c>
      <c r="AC82" s="237">
        <v>0</v>
      </c>
      <c r="AD82" s="239">
        <f t="shared" si="12"/>
        <v>0</v>
      </c>
      <c r="AE82" s="237">
        <v>0</v>
      </c>
      <c r="AF82" s="237">
        <f t="shared" si="13"/>
        <v>5.6</v>
      </c>
      <c r="AG82" s="237">
        <f t="shared" si="0"/>
        <v>-1</v>
      </c>
      <c r="AH82" s="239">
        <f t="shared" si="14"/>
        <v>0</v>
      </c>
      <c r="AI82" s="240"/>
      <c r="AJ82" s="241"/>
      <c r="AK82" s="235" t="s">
        <v>67</v>
      </c>
      <c r="AL82" s="247"/>
      <c r="AM82" s="259">
        <f t="shared" si="47"/>
        <v>4.5999999999999996</v>
      </c>
      <c r="AN82" s="259">
        <f t="shared" si="48"/>
        <v>0</v>
      </c>
      <c r="AO82" s="259">
        <f t="shared" si="49"/>
        <v>4.5999999999999996</v>
      </c>
      <c r="AP82" s="259">
        <f t="shared" si="50"/>
        <v>0</v>
      </c>
      <c r="AQ82" s="244">
        <f t="shared" si="19"/>
        <v>4.5999999999999996</v>
      </c>
      <c r="AR82" s="244">
        <f t="shared" si="20"/>
        <v>0</v>
      </c>
      <c r="AS82" s="244">
        <f t="shared" si="21"/>
        <v>4.5999999999999996</v>
      </c>
      <c r="AT82" s="243">
        <f t="shared" si="1"/>
        <v>4.5999999999999996</v>
      </c>
      <c r="AU82" s="243">
        <v>4600</v>
      </c>
      <c r="AW82" s="245">
        <v>0</v>
      </c>
      <c r="AX82" s="245">
        <v>4600</v>
      </c>
      <c r="AY82" s="245"/>
      <c r="AZ82" s="245">
        <v>0</v>
      </c>
      <c r="BA82" s="245">
        <v>0</v>
      </c>
      <c r="BB82" s="245">
        <v>0</v>
      </c>
      <c r="BD82" s="246">
        <f t="shared" ref="BD82:BE151" si="55">AW82/$BD$12</f>
        <v>0</v>
      </c>
      <c r="BE82" s="246">
        <f t="shared" si="55"/>
        <v>4.5999999999999996</v>
      </c>
      <c r="BF82" s="246">
        <f t="shared" si="51"/>
        <v>0</v>
      </c>
      <c r="BG82" s="246">
        <f t="shared" si="52"/>
        <v>0</v>
      </c>
      <c r="BH82" s="246">
        <f t="shared" si="53"/>
        <v>0</v>
      </c>
      <c r="BI82" s="246">
        <f t="shared" si="54"/>
        <v>0</v>
      </c>
      <c r="BK82" s="245">
        <v>4000</v>
      </c>
      <c r="BL82" s="245">
        <v>1200</v>
      </c>
      <c r="BM82" s="245">
        <v>0</v>
      </c>
      <c r="BN82" s="245">
        <v>0</v>
      </c>
      <c r="BP82" s="246">
        <f t="shared" si="22"/>
        <v>4</v>
      </c>
      <c r="BQ82" s="246">
        <f t="shared" si="22"/>
        <v>1.2</v>
      </c>
      <c r="BR82" s="246">
        <f t="shared" si="22"/>
        <v>0</v>
      </c>
      <c r="BS82" s="246">
        <f t="shared" si="22"/>
        <v>0</v>
      </c>
    </row>
    <row r="83" spans="1:71" ht="15.95" customHeight="1">
      <c r="A83" s="231">
        <f t="shared" si="46"/>
        <v>71</v>
      </c>
      <c r="B83" s="232" t="s">
        <v>984</v>
      </c>
      <c r="C83" s="233" t="s">
        <v>686</v>
      </c>
      <c r="D83" s="233"/>
      <c r="E83" s="233" t="s">
        <v>181</v>
      </c>
      <c r="F83" s="232" t="s">
        <v>344</v>
      </c>
      <c r="G83" s="234"/>
      <c r="H83" s="234"/>
      <c r="I83" s="234"/>
      <c r="J83" s="235" t="s">
        <v>65</v>
      </c>
      <c r="K83" s="235" t="s">
        <v>145</v>
      </c>
      <c r="L83" s="236">
        <v>3.7</v>
      </c>
      <c r="M83" s="237" t="s">
        <v>82</v>
      </c>
      <c r="N83" s="238">
        <v>4</v>
      </c>
      <c r="O83" s="236">
        <v>0</v>
      </c>
      <c r="P83" s="236">
        <v>3.7</v>
      </c>
      <c r="Q83" s="236">
        <v>0</v>
      </c>
      <c r="R83" s="236">
        <v>0</v>
      </c>
      <c r="S83" s="236">
        <v>0</v>
      </c>
      <c r="T83" s="236">
        <v>0</v>
      </c>
      <c r="U83" s="237">
        <v>0</v>
      </c>
      <c r="V83" s="237">
        <f t="shared" si="9"/>
        <v>3.7</v>
      </c>
      <c r="W83" s="237" t="str">
        <f>'[1]Juni 2011'!Q125</f>
        <v>K</v>
      </c>
      <c r="X83" s="237">
        <f t="shared" si="10"/>
        <v>0</v>
      </c>
      <c r="Y83" s="237">
        <v>3.7</v>
      </c>
      <c r="Z83" s="239">
        <f t="shared" si="23"/>
        <v>1</v>
      </c>
      <c r="AA83" s="237">
        <v>0</v>
      </c>
      <c r="AB83" s="239">
        <f t="shared" si="11"/>
        <v>0</v>
      </c>
      <c r="AC83" s="237">
        <v>0</v>
      </c>
      <c r="AD83" s="239">
        <f t="shared" si="12"/>
        <v>0</v>
      </c>
      <c r="AE83" s="237">
        <v>0</v>
      </c>
      <c r="AF83" s="237">
        <f t="shared" si="13"/>
        <v>4.7</v>
      </c>
      <c r="AG83" s="237">
        <f t="shared" si="0"/>
        <v>-1</v>
      </c>
      <c r="AH83" s="239">
        <f t="shared" si="14"/>
        <v>0</v>
      </c>
      <c r="AI83" s="250"/>
      <c r="AJ83" s="251"/>
      <c r="AK83" s="235" t="s">
        <v>67</v>
      </c>
      <c r="AL83" s="235"/>
      <c r="AM83" s="259">
        <f t="shared" si="47"/>
        <v>3.7</v>
      </c>
      <c r="AN83" s="259">
        <f t="shared" si="48"/>
        <v>0</v>
      </c>
      <c r="AO83" s="259">
        <f t="shared" si="49"/>
        <v>3.7</v>
      </c>
      <c r="AP83" s="259">
        <f t="shared" si="50"/>
        <v>0</v>
      </c>
      <c r="AQ83" s="244">
        <f t="shared" si="19"/>
        <v>3.7</v>
      </c>
      <c r="AR83" s="244">
        <f t="shared" si="20"/>
        <v>0</v>
      </c>
      <c r="AS83" s="244">
        <f t="shared" si="21"/>
        <v>3.7</v>
      </c>
      <c r="AT83" s="243">
        <f t="shared" si="1"/>
        <v>3.7</v>
      </c>
      <c r="AU83" s="243">
        <v>3700</v>
      </c>
      <c r="AW83" s="245">
        <v>0</v>
      </c>
      <c r="AX83" s="245">
        <v>3700</v>
      </c>
      <c r="AY83" s="245"/>
      <c r="AZ83" s="245">
        <v>0</v>
      </c>
      <c r="BA83" s="245">
        <v>0</v>
      </c>
      <c r="BB83" s="245">
        <v>0</v>
      </c>
      <c r="BD83" s="246">
        <f t="shared" si="55"/>
        <v>0</v>
      </c>
      <c r="BE83" s="246">
        <f t="shared" si="55"/>
        <v>3.7</v>
      </c>
      <c r="BF83" s="246">
        <f t="shared" si="51"/>
        <v>0</v>
      </c>
      <c r="BG83" s="246">
        <f t="shared" si="52"/>
        <v>0</v>
      </c>
      <c r="BH83" s="246">
        <f t="shared" si="53"/>
        <v>0</v>
      </c>
      <c r="BI83" s="246">
        <f t="shared" si="54"/>
        <v>0</v>
      </c>
      <c r="BK83" s="245">
        <v>3700</v>
      </c>
      <c r="BL83" s="245">
        <v>0</v>
      </c>
      <c r="BM83" s="245">
        <v>0</v>
      </c>
      <c r="BN83" s="245">
        <v>0</v>
      </c>
      <c r="BP83" s="246">
        <f t="shared" si="22"/>
        <v>3.7</v>
      </c>
      <c r="BQ83" s="246">
        <f t="shared" si="22"/>
        <v>0</v>
      </c>
      <c r="BR83" s="246">
        <f t="shared" si="22"/>
        <v>0</v>
      </c>
      <c r="BS83" s="246">
        <f t="shared" si="22"/>
        <v>0</v>
      </c>
    </row>
    <row r="84" spans="1:71" ht="15.95" customHeight="1">
      <c r="A84" s="231">
        <f t="shared" si="46"/>
        <v>72</v>
      </c>
      <c r="B84" s="232" t="s">
        <v>985</v>
      </c>
      <c r="C84" s="233" t="s">
        <v>687</v>
      </c>
      <c r="D84" s="233"/>
      <c r="E84" s="233" t="s">
        <v>889</v>
      </c>
      <c r="F84" s="232" t="s">
        <v>344</v>
      </c>
      <c r="G84" s="234"/>
      <c r="H84" s="234"/>
      <c r="I84" s="234"/>
      <c r="J84" s="235" t="s">
        <v>65</v>
      </c>
      <c r="K84" s="235" t="s">
        <v>127</v>
      </c>
      <c r="L84" s="236">
        <v>1.5</v>
      </c>
      <c r="M84" s="237" t="s">
        <v>165</v>
      </c>
      <c r="N84" s="238">
        <v>4</v>
      </c>
      <c r="O84" s="236">
        <v>0</v>
      </c>
      <c r="P84" s="236">
        <v>0</v>
      </c>
      <c r="Q84" s="236">
        <v>1.5</v>
      </c>
      <c r="R84" s="236">
        <v>0</v>
      </c>
      <c r="S84" s="236">
        <v>0</v>
      </c>
      <c r="T84" s="236">
        <v>0</v>
      </c>
      <c r="U84" s="237">
        <v>0</v>
      </c>
      <c r="V84" s="237">
        <f t="shared" si="9"/>
        <v>1.5</v>
      </c>
      <c r="W84" s="237" t="str">
        <f>'[1]Juni 2011'!Q151</f>
        <v>K</v>
      </c>
      <c r="X84" s="237">
        <f t="shared" si="10"/>
        <v>0</v>
      </c>
      <c r="Y84" s="237">
        <v>0.4</v>
      </c>
      <c r="Z84" s="239">
        <f t="shared" si="23"/>
        <v>0.26666666666666666</v>
      </c>
      <c r="AA84" s="237">
        <v>0.5</v>
      </c>
      <c r="AB84" s="239">
        <f t="shared" si="11"/>
        <v>0.33333333333333331</v>
      </c>
      <c r="AC84" s="237">
        <v>0.2</v>
      </c>
      <c r="AD84" s="239">
        <f t="shared" si="12"/>
        <v>0.13333333333333333</v>
      </c>
      <c r="AE84" s="237">
        <v>0.4</v>
      </c>
      <c r="AF84" s="237">
        <f t="shared" si="13"/>
        <v>2.2333333333333334</v>
      </c>
      <c r="AG84" s="237">
        <f t="shared" si="0"/>
        <v>-0.73333333333333339</v>
      </c>
      <c r="AH84" s="239">
        <f t="shared" si="14"/>
        <v>0.26666666666666666</v>
      </c>
      <c r="AI84" s="250">
        <v>341</v>
      </c>
      <c r="AJ84" s="251">
        <v>508</v>
      </c>
      <c r="AK84" s="235" t="s">
        <v>67</v>
      </c>
      <c r="AL84" s="235"/>
      <c r="AM84" s="259">
        <f t="shared" si="47"/>
        <v>1.5</v>
      </c>
      <c r="AN84" s="259">
        <f t="shared" si="48"/>
        <v>0</v>
      </c>
      <c r="AO84" s="259">
        <f t="shared" si="49"/>
        <v>1.5</v>
      </c>
      <c r="AP84" s="259">
        <f t="shared" si="50"/>
        <v>0</v>
      </c>
      <c r="AQ84" s="244">
        <f>Y84+AA84+AC84+AE84</f>
        <v>1.5</v>
      </c>
      <c r="AR84" s="244">
        <f t="shared" si="20"/>
        <v>0</v>
      </c>
      <c r="AS84" s="244">
        <f t="shared" si="21"/>
        <v>1.5</v>
      </c>
      <c r="AT84" s="243">
        <f t="shared" si="1"/>
        <v>1.5</v>
      </c>
      <c r="AU84" s="243">
        <v>1500</v>
      </c>
      <c r="AW84" s="245">
        <v>0</v>
      </c>
      <c r="AX84" s="245">
        <v>0</v>
      </c>
      <c r="AY84" s="245">
        <v>1500</v>
      </c>
      <c r="AZ84" s="245">
        <v>0</v>
      </c>
      <c r="BA84" s="245">
        <v>0</v>
      </c>
      <c r="BB84" s="245">
        <v>0</v>
      </c>
      <c r="BD84" s="246">
        <f t="shared" si="55"/>
        <v>0</v>
      </c>
      <c r="BE84" s="246">
        <f t="shared" si="55"/>
        <v>0</v>
      </c>
      <c r="BF84" s="246">
        <f t="shared" si="51"/>
        <v>1.5</v>
      </c>
      <c r="BG84" s="246">
        <f t="shared" si="52"/>
        <v>0</v>
      </c>
      <c r="BH84" s="246">
        <f t="shared" si="53"/>
        <v>0</v>
      </c>
      <c r="BI84" s="246">
        <f t="shared" si="54"/>
        <v>0</v>
      </c>
      <c r="BK84" s="245">
        <v>400</v>
      </c>
      <c r="BL84" s="245">
        <v>500</v>
      </c>
      <c r="BM84" s="245">
        <v>200</v>
      </c>
      <c r="BN84" s="245">
        <v>400</v>
      </c>
      <c r="BP84" s="246">
        <f t="shared" si="22"/>
        <v>0.4</v>
      </c>
      <c r="BQ84" s="246">
        <f t="shared" si="22"/>
        <v>0.5</v>
      </c>
      <c r="BR84" s="246">
        <f t="shared" si="22"/>
        <v>0.2</v>
      </c>
      <c r="BS84" s="246">
        <f t="shared" si="22"/>
        <v>0.4</v>
      </c>
    </row>
    <row r="85" spans="1:71" ht="15.95" customHeight="1">
      <c r="A85" s="231">
        <f t="shared" si="46"/>
        <v>73</v>
      </c>
      <c r="B85" s="232" t="s">
        <v>986</v>
      </c>
      <c r="C85" s="233" t="s">
        <v>688</v>
      </c>
      <c r="D85" s="233"/>
      <c r="E85" s="233" t="s">
        <v>890</v>
      </c>
      <c r="F85" s="232" t="s">
        <v>344</v>
      </c>
      <c r="G85" s="234"/>
      <c r="H85" s="234"/>
      <c r="I85" s="234"/>
      <c r="J85" s="235" t="s">
        <v>65</v>
      </c>
      <c r="K85" s="235" t="s">
        <v>85</v>
      </c>
      <c r="L85" s="236">
        <v>2.8359999999999999</v>
      </c>
      <c r="M85" s="237" t="s">
        <v>85</v>
      </c>
      <c r="N85" s="238">
        <v>5.5</v>
      </c>
      <c r="O85" s="236">
        <v>0</v>
      </c>
      <c r="P85" s="236">
        <v>2.8359999999999999</v>
      </c>
      <c r="Q85" s="236">
        <v>0</v>
      </c>
      <c r="R85" s="236">
        <v>0</v>
      </c>
      <c r="S85" s="236">
        <v>0</v>
      </c>
      <c r="T85" s="236">
        <v>0</v>
      </c>
      <c r="U85" s="237">
        <v>0</v>
      </c>
      <c r="V85" s="237">
        <f t="shared" si="9"/>
        <v>2.8359999999999999</v>
      </c>
      <c r="W85" s="237" t="str">
        <f>'[1]Juni 2011'!Q144</f>
        <v>K</v>
      </c>
      <c r="X85" s="237">
        <f t="shared" si="10"/>
        <v>0</v>
      </c>
      <c r="Y85" s="237">
        <v>2.8359999999999999</v>
      </c>
      <c r="Z85" s="239">
        <f t="shared" si="23"/>
        <v>1</v>
      </c>
      <c r="AA85" s="237">
        <v>0</v>
      </c>
      <c r="AB85" s="239">
        <f t="shared" si="11"/>
        <v>0</v>
      </c>
      <c r="AC85" s="237">
        <v>0</v>
      </c>
      <c r="AD85" s="239">
        <f t="shared" si="12"/>
        <v>0</v>
      </c>
      <c r="AE85" s="237">
        <v>0</v>
      </c>
      <c r="AF85" s="237">
        <f t="shared" si="13"/>
        <v>3.8359999999999999</v>
      </c>
      <c r="AG85" s="237">
        <f t="shared" si="0"/>
        <v>-1</v>
      </c>
      <c r="AH85" s="239">
        <f t="shared" si="14"/>
        <v>0</v>
      </c>
      <c r="AI85" s="250">
        <v>721</v>
      </c>
      <c r="AJ85" s="251">
        <v>1219</v>
      </c>
      <c r="AK85" s="235" t="s">
        <v>67</v>
      </c>
      <c r="AL85" s="235"/>
      <c r="AM85" s="259">
        <f t="shared" si="47"/>
        <v>2.8359999999999999</v>
      </c>
      <c r="AN85" s="259">
        <f t="shared" si="48"/>
        <v>0</v>
      </c>
      <c r="AO85" s="259">
        <f t="shared" si="49"/>
        <v>2.8359999999999999</v>
      </c>
      <c r="AP85" s="259">
        <f t="shared" si="50"/>
        <v>0</v>
      </c>
      <c r="AQ85" s="244">
        <f t="shared" si="19"/>
        <v>2.8359999999999999</v>
      </c>
      <c r="AR85" s="244">
        <f t="shared" si="20"/>
        <v>0</v>
      </c>
      <c r="AS85" s="244">
        <f t="shared" si="21"/>
        <v>2.8359999999999999</v>
      </c>
      <c r="AT85" s="243">
        <f t="shared" si="1"/>
        <v>2.8359999999999999</v>
      </c>
      <c r="AU85" s="243">
        <v>2836</v>
      </c>
      <c r="AW85" s="245">
        <v>0</v>
      </c>
      <c r="AX85" s="245">
        <v>2836</v>
      </c>
      <c r="AY85" s="245"/>
      <c r="AZ85" s="245">
        <v>0</v>
      </c>
      <c r="BA85" s="245">
        <v>0</v>
      </c>
      <c r="BB85" s="245">
        <v>0</v>
      </c>
      <c r="BD85" s="246">
        <f t="shared" si="55"/>
        <v>0</v>
      </c>
      <c r="BE85" s="246">
        <f t="shared" si="55"/>
        <v>2.8359999999999999</v>
      </c>
      <c r="BF85" s="246">
        <f t="shared" si="51"/>
        <v>0</v>
      </c>
      <c r="BG85" s="246">
        <f t="shared" si="52"/>
        <v>0</v>
      </c>
      <c r="BH85" s="246">
        <f t="shared" si="53"/>
        <v>0</v>
      </c>
      <c r="BI85" s="246">
        <f t="shared" si="54"/>
        <v>0</v>
      </c>
      <c r="BK85" s="245">
        <v>2836</v>
      </c>
      <c r="BL85" s="245">
        <v>0</v>
      </c>
      <c r="BM85" s="245">
        <v>0</v>
      </c>
      <c r="BN85" s="245">
        <v>0</v>
      </c>
      <c r="BP85" s="246">
        <f t="shared" si="22"/>
        <v>2.8359999999999999</v>
      </c>
      <c r="BQ85" s="246">
        <f t="shared" si="22"/>
        <v>0</v>
      </c>
      <c r="BR85" s="246">
        <f t="shared" si="22"/>
        <v>0</v>
      </c>
      <c r="BS85" s="246">
        <f t="shared" si="22"/>
        <v>0</v>
      </c>
    </row>
    <row r="86" spans="1:71" ht="15.95" customHeight="1">
      <c r="A86" s="231">
        <f t="shared" si="46"/>
        <v>74</v>
      </c>
      <c r="B86" s="232" t="s">
        <v>987</v>
      </c>
      <c r="C86" s="233" t="s">
        <v>689</v>
      </c>
      <c r="D86" s="233"/>
      <c r="E86" s="233" t="s">
        <v>891</v>
      </c>
      <c r="F86" s="232" t="s">
        <v>344</v>
      </c>
      <c r="G86" s="234"/>
      <c r="H86" s="234"/>
      <c r="I86" s="234"/>
      <c r="J86" s="235" t="s">
        <v>65</v>
      </c>
      <c r="K86" s="235" t="s">
        <v>167</v>
      </c>
      <c r="L86" s="236">
        <v>3.4929999999999999</v>
      </c>
      <c r="M86" s="237" t="s">
        <v>168</v>
      </c>
      <c r="N86" s="238">
        <v>4</v>
      </c>
      <c r="O86" s="236">
        <v>0</v>
      </c>
      <c r="P86" s="236">
        <v>2</v>
      </c>
      <c r="Q86" s="236">
        <v>1.4930000000000001</v>
      </c>
      <c r="R86" s="236">
        <v>0</v>
      </c>
      <c r="S86" s="236">
        <v>0</v>
      </c>
      <c r="T86" s="236">
        <v>0</v>
      </c>
      <c r="U86" s="237">
        <v>0</v>
      </c>
      <c r="V86" s="237">
        <f t="shared" si="9"/>
        <v>3.4930000000000003</v>
      </c>
      <c r="W86" s="237" t="str">
        <f>'[1]Juni 2011'!Q152</f>
        <v>K</v>
      </c>
      <c r="X86" s="237">
        <f t="shared" si="10"/>
        <v>0</v>
      </c>
      <c r="Y86" s="237">
        <f>L86-AA86-AC86</f>
        <v>2</v>
      </c>
      <c r="Z86" s="239">
        <f t="shared" si="23"/>
        <v>0.57257371886630404</v>
      </c>
      <c r="AA86" s="237">
        <v>1.4</v>
      </c>
      <c r="AB86" s="239">
        <f t="shared" si="11"/>
        <v>0.40080160320641284</v>
      </c>
      <c r="AC86" s="237">
        <v>9.2999999999999999E-2</v>
      </c>
      <c r="AD86" s="239">
        <f t="shared" si="12"/>
        <v>2.6624677927283139E-2</v>
      </c>
      <c r="AE86" s="237">
        <v>0</v>
      </c>
      <c r="AF86" s="237">
        <f t="shared" si="13"/>
        <v>4.4930000000000003</v>
      </c>
      <c r="AG86" s="237">
        <f t="shared" si="0"/>
        <v>-1.0000000000000004</v>
      </c>
      <c r="AH86" s="239">
        <f t="shared" si="14"/>
        <v>0</v>
      </c>
      <c r="AI86" s="250"/>
      <c r="AJ86" s="251"/>
      <c r="AK86" s="235" t="s">
        <v>67</v>
      </c>
      <c r="AL86" s="235"/>
      <c r="AM86" s="259">
        <f t="shared" si="47"/>
        <v>3.4930000000000003</v>
      </c>
      <c r="AN86" s="259">
        <f t="shared" si="48"/>
        <v>0</v>
      </c>
      <c r="AO86" s="259">
        <f t="shared" si="49"/>
        <v>3.4929999999999999</v>
      </c>
      <c r="AP86" s="259">
        <f t="shared" si="50"/>
        <v>0</v>
      </c>
      <c r="AQ86" s="244">
        <f t="shared" si="19"/>
        <v>3.4929999999999999</v>
      </c>
      <c r="AR86" s="244">
        <f t="shared" si="20"/>
        <v>0</v>
      </c>
      <c r="AS86" s="244">
        <f t="shared" si="21"/>
        <v>3.4930000000000003</v>
      </c>
      <c r="AT86" s="243">
        <f t="shared" si="1"/>
        <v>3.4929999999999999</v>
      </c>
      <c r="AU86" s="243">
        <v>3493</v>
      </c>
      <c r="AW86" s="245">
        <v>0</v>
      </c>
      <c r="AX86" s="245">
        <v>2000</v>
      </c>
      <c r="AY86" s="245">
        <v>1493</v>
      </c>
      <c r="AZ86" s="245">
        <v>0</v>
      </c>
      <c r="BA86" s="245">
        <v>0</v>
      </c>
      <c r="BB86" s="245">
        <v>0</v>
      </c>
      <c r="BD86" s="246">
        <f t="shared" si="55"/>
        <v>0</v>
      </c>
      <c r="BE86" s="246">
        <f t="shared" si="55"/>
        <v>2</v>
      </c>
      <c r="BF86" s="246">
        <f t="shared" si="51"/>
        <v>1.4930000000000001</v>
      </c>
      <c r="BG86" s="246">
        <f t="shared" si="52"/>
        <v>0</v>
      </c>
      <c r="BH86" s="246">
        <f t="shared" si="53"/>
        <v>0</v>
      </c>
      <c r="BI86" s="246">
        <f t="shared" si="54"/>
        <v>0</v>
      </c>
      <c r="BK86" s="245">
        <v>2500</v>
      </c>
      <c r="BL86" s="245">
        <v>1400</v>
      </c>
      <c r="BM86" s="245">
        <v>93</v>
      </c>
      <c r="BN86" s="245">
        <v>0</v>
      </c>
      <c r="BP86" s="246">
        <f t="shared" si="22"/>
        <v>2.5</v>
      </c>
      <c r="BQ86" s="246">
        <f t="shared" si="22"/>
        <v>1.4</v>
      </c>
      <c r="BR86" s="246">
        <f t="shared" si="22"/>
        <v>9.2999999999999999E-2</v>
      </c>
      <c r="BS86" s="246">
        <f t="shared" si="22"/>
        <v>0</v>
      </c>
    </row>
    <row r="87" spans="1:71" ht="15.95" customHeight="1">
      <c r="A87" s="231">
        <f t="shared" si="46"/>
        <v>75</v>
      </c>
      <c r="B87" s="232" t="s">
        <v>988</v>
      </c>
      <c r="C87" s="233" t="s">
        <v>690</v>
      </c>
      <c r="D87" s="233"/>
      <c r="E87" s="233" t="s">
        <v>892</v>
      </c>
      <c r="F87" s="232" t="s">
        <v>344</v>
      </c>
      <c r="G87" s="234"/>
      <c r="H87" s="234"/>
      <c r="I87" s="234"/>
      <c r="J87" s="235" t="s">
        <v>65</v>
      </c>
      <c r="K87" s="235" t="s">
        <v>145</v>
      </c>
      <c r="L87" s="236">
        <v>1.903</v>
      </c>
      <c r="M87" s="237" t="s">
        <v>170</v>
      </c>
      <c r="N87" s="238">
        <v>5</v>
      </c>
      <c r="O87" s="236">
        <v>0</v>
      </c>
      <c r="P87" s="236">
        <f>L87</f>
        <v>1.903</v>
      </c>
      <c r="Q87" s="236">
        <v>0</v>
      </c>
      <c r="R87" s="236">
        <v>0</v>
      </c>
      <c r="S87" s="236">
        <v>0</v>
      </c>
      <c r="T87" s="236">
        <v>0</v>
      </c>
      <c r="U87" s="237">
        <v>0</v>
      </c>
      <c r="V87" s="237">
        <f t="shared" si="9"/>
        <v>1.903</v>
      </c>
      <c r="W87" s="237" t="str">
        <f>'[1]Juni 2011'!Q150</f>
        <v>K</v>
      </c>
      <c r="X87" s="237">
        <f t="shared" si="10"/>
        <v>0</v>
      </c>
      <c r="Y87" s="237">
        <v>1.903</v>
      </c>
      <c r="Z87" s="239">
        <f t="shared" si="23"/>
        <v>1</v>
      </c>
      <c r="AA87" s="237">
        <v>0</v>
      </c>
      <c r="AB87" s="239">
        <f t="shared" si="11"/>
        <v>0</v>
      </c>
      <c r="AC87" s="237">
        <v>0</v>
      </c>
      <c r="AD87" s="239">
        <f t="shared" si="12"/>
        <v>0</v>
      </c>
      <c r="AE87" s="237">
        <v>0</v>
      </c>
      <c r="AF87" s="237">
        <f t="shared" si="13"/>
        <v>2.903</v>
      </c>
      <c r="AG87" s="237">
        <f t="shared" ref="AG87:AG156" si="56">L87-AF87</f>
        <v>-1</v>
      </c>
      <c r="AH87" s="239">
        <f t="shared" si="14"/>
        <v>0</v>
      </c>
      <c r="AI87" s="250"/>
      <c r="AJ87" s="251"/>
      <c r="AK87" s="235" t="s">
        <v>67</v>
      </c>
      <c r="AL87" s="235"/>
      <c r="AM87" s="259">
        <f t="shared" si="47"/>
        <v>1.903</v>
      </c>
      <c r="AN87" s="259">
        <f t="shared" si="48"/>
        <v>0</v>
      </c>
      <c r="AO87" s="259">
        <f t="shared" si="49"/>
        <v>1.903</v>
      </c>
      <c r="AP87" s="259">
        <f t="shared" si="50"/>
        <v>0</v>
      </c>
      <c r="AQ87" s="244">
        <f t="shared" si="19"/>
        <v>1.903</v>
      </c>
      <c r="AR87" s="244">
        <f t="shared" si="20"/>
        <v>0</v>
      </c>
      <c r="AS87" s="244">
        <f t="shared" si="21"/>
        <v>1.903</v>
      </c>
      <c r="AT87" s="243">
        <f t="shared" ref="AT87:AT156" si="57">AU87/$AT$12</f>
        <v>1.903</v>
      </c>
      <c r="AU87" s="243">
        <v>1903</v>
      </c>
      <c r="AW87" s="245">
        <v>0</v>
      </c>
      <c r="AX87" s="245">
        <v>1903</v>
      </c>
      <c r="AY87" s="245"/>
      <c r="AZ87" s="245">
        <v>0</v>
      </c>
      <c r="BA87" s="245">
        <v>0</v>
      </c>
      <c r="BB87" s="245">
        <v>0</v>
      </c>
      <c r="BD87" s="246">
        <f t="shared" si="55"/>
        <v>0</v>
      </c>
      <c r="BE87" s="246">
        <f t="shared" si="55"/>
        <v>1.903</v>
      </c>
      <c r="BF87" s="246">
        <f t="shared" si="51"/>
        <v>0</v>
      </c>
      <c r="BG87" s="246">
        <f t="shared" si="52"/>
        <v>0</v>
      </c>
      <c r="BH87" s="246">
        <f t="shared" si="53"/>
        <v>0</v>
      </c>
      <c r="BI87" s="246">
        <f t="shared" si="54"/>
        <v>0</v>
      </c>
      <c r="BK87" s="245">
        <v>1903</v>
      </c>
      <c r="BL87" s="245">
        <v>0</v>
      </c>
      <c r="BM87" s="245">
        <v>0</v>
      </c>
      <c r="BN87" s="245">
        <v>0</v>
      </c>
      <c r="BP87" s="246">
        <f t="shared" si="22"/>
        <v>1.903</v>
      </c>
      <c r="BQ87" s="246">
        <f t="shared" si="22"/>
        <v>0</v>
      </c>
      <c r="BR87" s="246">
        <f t="shared" si="22"/>
        <v>0</v>
      </c>
      <c r="BS87" s="246">
        <f t="shared" si="22"/>
        <v>0</v>
      </c>
    </row>
    <row r="88" spans="1:71" ht="15.95" customHeight="1">
      <c r="A88" s="231">
        <f t="shared" si="46"/>
        <v>76</v>
      </c>
      <c r="B88" s="232" t="s">
        <v>989</v>
      </c>
      <c r="C88" s="233" t="s">
        <v>691</v>
      </c>
      <c r="D88" s="233"/>
      <c r="E88" s="233" t="s">
        <v>893</v>
      </c>
      <c r="F88" s="232" t="s">
        <v>344</v>
      </c>
      <c r="G88" s="234"/>
      <c r="H88" s="234"/>
      <c r="I88" s="234"/>
      <c r="J88" s="235" t="s">
        <v>65</v>
      </c>
      <c r="K88" s="235" t="s">
        <v>82</v>
      </c>
      <c r="L88" s="236">
        <v>3.4860000000000002</v>
      </c>
      <c r="M88" s="237" t="s">
        <v>173</v>
      </c>
      <c r="N88" s="238">
        <v>4</v>
      </c>
      <c r="O88" s="236">
        <v>0</v>
      </c>
      <c r="P88" s="236">
        <v>1.6950000000000001</v>
      </c>
      <c r="Q88" s="236">
        <f>L88-P88</f>
        <v>1.7910000000000001</v>
      </c>
      <c r="R88" s="236">
        <v>0</v>
      </c>
      <c r="S88" s="236">
        <v>0</v>
      </c>
      <c r="T88" s="236">
        <v>0</v>
      </c>
      <c r="U88" s="237">
        <v>0</v>
      </c>
      <c r="V88" s="237">
        <f t="shared" ref="V88:V157" si="58">SUM(O88:U88)</f>
        <v>3.4860000000000002</v>
      </c>
      <c r="W88" s="237" t="str">
        <f>'[1]Juni 2011'!Q140</f>
        <v>K</v>
      </c>
      <c r="X88" s="237">
        <f t="shared" ref="X88:X157" si="59">L88-V88</f>
        <v>0</v>
      </c>
      <c r="Y88" s="237">
        <v>2.6949999999999998</v>
      </c>
      <c r="Z88" s="239">
        <f t="shared" si="23"/>
        <v>0.7730923694779116</v>
      </c>
      <c r="AA88" s="237">
        <v>0.6</v>
      </c>
      <c r="AB88" s="239">
        <f t="shared" ref="AB88:AB157" si="60">AA88/L88</f>
        <v>0.1721170395869191</v>
      </c>
      <c r="AC88" s="237">
        <v>0.191</v>
      </c>
      <c r="AD88" s="239">
        <f t="shared" ref="AD88:AD157" si="61">AC88/L88</f>
        <v>5.4790590935169248E-2</v>
      </c>
      <c r="AE88" s="237">
        <v>0</v>
      </c>
      <c r="AF88" s="237">
        <f t="shared" ref="AF88:AF157" si="62">SUM(Y88:AE88)</f>
        <v>4.4859999999999989</v>
      </c>
      <c r="AG88" s="237">
        <f t="shared" si="56"/>
        <v>-0.99999999999999867</v>
      </c>
      <c r="AH88" s="239">
        <f t="shared" ref="AH88:AH157" si="63">AE88/L88</f>
        <v>0</v>
      </c>
      <c r="AI88" s="250"/>
      <c r="AJ88" s="251"/>
      <c r="AK88" s="235" t="s">
        <v>67</v>
      </c>
      <c r="AL88" s="235"/>
      <c r="AM88" s="259">
        <f>SUM(O88:U88)</f>
        <v>3.4860000000000002</v>
      </c>
      <c r="AN88" s="259">
        <f t="shared" si="48"/>
        <v>0</v>
      </c>
      <c r="AO88" s="259">
        <f t="shared" si="49"/>
        <v>3.4859999999999998</v>
      </c>
      <c r="AP88" s="259">
        <f t="shared" si="50"/>
        <v>0</v>
      </c>
      <c r="AQ88" s="244">
        <f t="shared" ref="AQ88:AQ157" si="64">Y88+AA88+AC88+AE88</f>
        <v>3.4859999999999998</v>
      </c>
      <c r="AR88" s="244">
        <f t="shared" ref="AR88:AR157" si="65">L88-AQ88</f>
        <v>0</v>
      </c>
      <c r="AS88" s="244">
        <f t="shared" ref="AS88:AS157" si="66">O88+P88+Q88+R88+S88+T88+U88</f>
        <v>3.4860000000000002</v>
      </c>
      <c r="AT88" s="243">
        <f t="shared" si="57"/>
        <v>3.4860000000000002</v>
      </c>
      <c r="AU88" s="243">
        <v>3486</v>
      </c>
      <c r="AW88" s="245">
        <v>0</v>
      </c>
      <c r="AX88" s="245">
        <v>1695</v>
      </c>
      <c r="AY88" s="245">
        <v>1000</v>
      </c>
      <c r="AZ88" s="245">
        <v>0</v>
      </c>
      <c r="BA88" s="245">
        <v>0</v>
      </c>
      <c r="BB88" s="245">
        <v>0</v>
      </c>
      <c r="BD88" s="246">
        <f t="shared" si="55"/>
        <v>0</v>
      </c>
      <c r="BE88" s="246">
        <f t="shared" si="55"/>
        <v>1.6950000000000001</v>
      </c>
      <c r="BF88" s="246">
        <f t="shared" si="51"/>
        <v>1</v>
      </c>
      <c r="BG88" s="246">
        <f t="shared" si="52"/>
        <v>0</v>
      </c>
      <c r="BH88" s="246">
        <f t="shared" si="53"/>
        <v>0</v>
      </c>
      <c r="BI88" s="246">
        <f t="shared" si="54"/>
        <v>0</v>
      </c>
      <c r="BK88" s="245">
        <v>2695</v>
      </c>
      <c r="BL88" s="245">
        <v>600</v>
      </c>
      <c r="BM88" s="245">
        <v>191</v>
      </c>
      <c r="BN88" s="245">
        <v>0</v>
      </c>
      <c r="BP88" s="246">
        <f t="shared" ref="BP88:BS157" si="67">BK88/$BP$12</f>
        <v>2.6949999999999998</v>
      </c>
      <c r="BQ88" s="246">
        <f t="shared" si="67"/>
        <v>0.6</v>
      </c>
      <c r="BR88" s="246">
        <f t="shared" si="67"/>
        <v>0.191</v>
      </c>
      <c r="BS88" s="246">
        <f t="shared" si="67"/>
        <v>0</v>
      </c>
    </row>
    <row r="89" spans="1:71" ht="15.95" customHeight="1">
      <c r="A89" s="231">
        <f t="shared" si="46"/>
        <v>77</v>
      </c>
      <c r="B89" s="232" t="s">
        <v>990</v>
      </c>
      <c r="C89" s="233" t="s">
        <v>692</v>
      </c>
      <c r="D89" s="233"/>
      <c r="E89" s="233" t="s">
        <v>246</v>
      </c>
      <c r="F89" s="232" t="s">
        <v>344</v>
      </c>
      <c r="G89" s="234"/>
      <c r="H89" s="234"/>
      <c r="I89" s="234"/>
      <c r="J89" s="235" t="s">
        <v>65</v>
      </c>
      <c r="K89" s="235" t="s">
        <v>175</v>
      </c>
      <c r="L89" s="236">
        <v>0.877</v>
      </c>
      <c r="M89" s="237" t="s">
        <v>175</v>
      </c>
      <c r="N89" s="238">
        <v>4</v>
      </c>
      <c r="O89" s="236">
        <v>0</v>
      </c>
      <c r="P89" s="236">
        <v>0.877</v>
      </c>
      <c r="Q89" s="236">
        <v>0</v>
      </c>
      <c r="R89" s="236">
        <v>0</v>
      </c>
      <c r="S89" s="236">
        <v>0</v>
      </c>
      <c r="T89" s="236">
        <v>0</v>
      </c>
      <c r="U89" s="237">
        <v>0</v>
      </c>
      <c r="V89" s="237">
        <f t="shared" si="58"/>
        <v>0.877</v>
      </c>
      <c r="W89" s="237" t="str">
        <f>'[1]Juni 2011'!Q141</f>
        <v>K</v>
      </c>
      <c r="X89" s="237">
        <f t="shared" si="59"/>
        <v>0</v>
      </c>
      <c r="Y89" s="237">
        <v>0.877</v>
      </c>
      <c r="Z89" s="239">
        <f t="shared" ref="Z89:Z158" si="68">Y89/L89</f>
        <v>1</v>
      </c>
      <c r="AA89" s="237">
        <v>0</v>
      </c>
      <c r="AB89" s="239">
        <f t="shared" si="60"/>
        <v>0</v>
      </c>
      <c r="AC89" s="237">
        <v>0</v>
      </c>
      <c r="AD89" s="239">
        <f t="shared" si="61"/>
        <v>0</v>
      </c>
      <c r="AE89" s="237">
        <v>0</v>
      </c>
      <c r="AF89" s="237">
        <f t="shared" si="62"/>
        <v>1.877</v>
      </c>
      <c r="AG89" s="237">
        <f t="shared" si="56"/>
        <v>-1</v>
      </c>
      <c r="AH89" s="239">
        <f t="shared" si="63"/>
        <v>0</v>
      </c>
      <c r="AI89" s="250"/>
      <c r="AJ89" s="251"/>
      <c r="AK89" s="235" t="s">
        <v>67</v>
      </c>
      <c r="AL89" s="242"/>
      <c r="AM89" s="259">
        <f t="shared" si="47"/>
        <v>0.877</v>
      </c>
      <c r="AN89" s="259">
        <f t="shared" si="48"/>
        <v>0</v>
      </c>
      <c r="AO89" s="259">
        <f t="shared" si="49"/>
        <v>0.877</v>
      </c>
      <c r="AP89" s="259">
        <f t="shared" si="50"/>
        <v>0</v>
      </c>
      <c r="AQ89" s="244">
        <f t="shared" si="64"/>
        <v>0.877</v>
      </c>
      <c r="AR89" s="244">
        <f t="shared" si="65"/>
        <v>0</v>
      </c>
      <c r="AS89" s="244">
        <f t="shared" si="66"/>
        <v>0.877</v>
      </c>
      <c r="AT89" s="243">
        <f t="shared" si="57"/>
        <v>0.877</v>
      </c>
      <c r="AU89" s="243">
        <v>877</v>
      </c>
      <c r="AW89" s="245">
        <v>0</v>
      </c>
      <c r="AX89" s="245">
        <v>877</v>
      </c>
      <c r="AY89" s="245"/>
      <c r="AZ89" s="245">
        <v>0</v>
      </c>
      <c r="BA89" s="245">
        <v>0</v>
      </c>
      <c r="BB89" s="245">
        <v>0</v>
      </c>
      <c r="BD89" s="246">
        <f t="shared" si="55"/>
        <v>0</v>
      </c>
      <c r="BE89" s="246">
        <f t="shared" si="55"/>
        <v>0.877</v>
      </c>
      <c r="BF89" s="246">
        <f t="shared" si="51"/>
        <v>0</v>
      </c>
      <c r="BG89" s="246">
        <f t="shared" si="52"/>
        <v>0</v>
      </c>
      <c r="BH89" s="246">
        <f t="shared" si="53"/>
        <v>0</v>
      </c>
      <c r="BI89" s="246">
        <f t="shared" si="54"/>
        <v>0</v>
      </c>
      <c r="BK89" s="245">
        <v>877</v>
      </c>
      <c r="BL89" s="245">
        <v>0</v>
      </c>
      <c r="BM89" s="245">
        <v>0</v>
      </c>
      <c r="BN89" s="245">
        <v>0</v>
      </c>
      <c r="BP89" s="246">
        <f t="shared" si="67"/>
        <v>0.877</v>
      </c>
      <c r="BQ89" s="246">
        <f t="shared" si="67"/>
        <v>0</v>
      </c>
      <c r="BR89" s="246">
        <f t="shared" si="67"/>
        <v>0</v>
      </c>
      <c r="BS89" s="246">
        <f t="shared" si="67"/>
        <v>0</v>
      </c>
    </row>
    <row r="90" spans="1:71" ht="15.95" customHeight="1">
      <c r="A90" s="231">
        <f t="shared" si="46"/>
        <v>78</v>
      </c>
      <c r="B90" s="232" t="s">
        <v>991</v>
      </c>
      <c r="C90" s="233" t="s">
        <v>693</v>
      </c>
      <c r="D90" s="233"/>
      <c r="E90" s="233" t="s">
        <v>894</v>
      </c>
      <c r="F90" s="232" t="s">
        <v>344</v>
      </c>
      <c r="G90" s="234"/>
      <c r="H90" s="234"/>
      <c r="I90" s="234"/>
      <c r="J90" s="235" t="s">
        <v>65</v>
      </c>
      <c r="K90" s="235" t="s">
        <v>83</v>
      </c>
      <c r="L90" s="236">
        <v>0.89500000000000002</v>
      </c>
      <c r="M90" s="237" t="s">
        <v>83</v>
      </c>
      <c r="N90" s="238">
        <v>4</v>
      </c>
      <c r="O90" s="236">
        <v>0</v>
      </c>
      <c r="P90" s="236">
        <v>0.89500000000000002</v>
      </c>
      <c r="Q90" s="236">
        <v>0</v>
      </c>
      <c r="R90" s="236">
        <v>0</v>
      </c>
      <c r="S90" s="236">
        <v>0</v>
      </c>
      <c r="T90" s="236">
        <v>0</v>
      </c>
      <c r="U90" s="237">
        <v>0</v>
      </c>
      <c r="V90" s="237">
        <f t="shared" si="58"/>
        <v>0.89500000000000002</v>
      </c>
      <c r="W90" s="237" t="str">
        <f>'[1]Juni 2011'!Q142</f>
        <v>K</v>
      </c>
      <c r="X90" s="237">
        <f t="shared" si="59"/>
        <v>0</v>
      </c>
      <c r="Y90" s="237">
        <v>0.89500000000000002</v>
      </c>
      <c r="Z90" s="239">
        <f t="shared" si="68"/>
        <v>1</v>
      </c>
      <c r="AA90" s="237">
        <v>0</v>
      </c>
      <c r="AB90" s="239">
        <f t="shared" si="60"/>
        <v>0</v>
      </c>
      <c r="AC90" s="237">
        <v>0</v>
      </c>
      <c r="AD90" s="239">
        <f t="shared" si="61"/>
        <v>0</v>
      </c>
      <c r="AE90" s="237">
        <v>0</v>
      </c>
      <c r="AF90" s="237">
        <f t="shared" si="62"/>
        <v>1.895</v>
      </c>
      <c r="AG90" s="237">
        <f t="shared" si="56"/>
        <v>-1</v>
      </c>
      <c r="AH90" s="239">
        <f t="shared" si="63"/>
        <v>0</v>
      </c>
      <c r="AI90" s="250">
        <v>46</v>
      </c>
      <c r="AJ90" s="251">
        <v>64</v>
      </c>
      <c r="AK90" s="235" t="s">
        <v>67</v>
      </c>
      <c r="AL90" s="242"/>
      <c r="AM90" s="259">
        <f t="shared" si="47"/>
        <v>0.89500000000000002</v>
      </c>
      <c r="AN90" s="259">
        <f t="shared" si="48"/>
        <v>0</v>
      </c>
      <c r="AO90" s="259">
        <f t="shared" si="49"/>
        <v>0.89500000000000002</v>
      </c>
      <c r="AP90" s="259">
        <f t="shared" si="50"/>
        <v>0</v>
      </c>
      <c r="AQ90" s="244">
        <f t="shared" si="64"/>
        <v>0.89500000000000002</v>
      </c>
      <c r="AR90" s="244">
        <f t="shared" si="65"/>
        <v>0</v>
      </c>
      <c r="AS90" s="244">
        <f t="shared" si="66"/>
        <v>0.89500000000000002</v>
      </c>
      <c r="AT90" s="243">
        <f t="shared" si="57"/>
        <v>0.89500000000000002</v>
      </c>
      <c r="AU90" s="243">
        <v>895</v>
      </c>
      <c r="AW90" s="245">
        <v>0</v>
      </c>
      <c r="AX90" s="245">
        <v>895</v>
      </c>
      <c r="AY90" s="245"/>
      <c r="AZ90" s="245">
        <v>0</v>
      </c>
      <c r="BA90" s="245">
        <v>0</v>
      </c>
      <c r="BB90" s="245">
        <v>0</v>
      </c>
      <c r="BD90" s="246">
        <f t="shared" si="55"/>
        <v>0</v>
      </c>
      <c r="BE90" s="246">
        <f t="shared" si="55"/>
        <v>0.89500000000000002</v>
      </c>
      <c r="BF90" s="246">
        <f t="shared" si="51"/>
        <v>0</v>
      </c>
      <c r="BG90" s="246">
        <f t="shared" si="52"/>
        <v>0</v>
      </c>
      <c r="BH90" s="246">
        <f t="shared" si="53"/>
        <v>0</v>
      </c>
      <c r="BI90" s="246">
        <f t="shared" si="54"/>
        <v>0</v>
      </c>
      <c r="BK90" s="245">
        <v>895</v>
      </c>
      <c r="BL90" s="245">
        <v>0</v>
      </c>
      <c r="BM90" s="245">
        <v>0</v>
      </c>
      <c r="BN90" s="245">
        <v>0</v>
      </c>
      <c r="BP90" s="246">
        <f t="shared" si="67"/>
        <v>0.89500000000000002</v>
      </c>
      <c r="BQ90" s="246">
        <f t="shared" si="67"/>
        <v>0</v>
      </c>
      <c r="BR90" s="246">
        <f t="shared" si="67"/>
        <v>0</v>
      </c>
      <c r="BS90" s="246">
        <f t="shared" si="67"/>
        <v>0</v>
      </c>
    </row>
    <row r="91" spans="1:71" ht="15.95" customHeight="1">
      <c r="A91" s="231">
        <f t="shared" si="46"/>
        <v>79</v>
      </c>
      <c r="B91" s="232" t="s">
        <v>992</v>
      </c>
      <c r="C91" s="233" t="s">
        <v>694</v>
      </c>
      <c r="D91" s="233"/>
      <c r="E91" s="233" t="s">
        <v>895</v>
      </c>
      <c r="F91" s="232" t="s">
        <v>344</v>
      </c>
      <c r="G91" s="234"/>
      <c r="H91" s="234"/>
      <c r="I91" s="234"/>
      <c r="J91" s="235" t="s">
        <v>65</v>
      </c>
      <c r="K91" s="235" t="s">
        <v>178</v>
      </c>
      <c r="L91" s="236">
        <v>3.2</v>
      </c>
      <c r="M91" s="237">
        <v>3.7</v>
      </c>
      <c r="N91" s="238">
        <v>4</v>
      </c>
      <c r="O91" s="236">
        <v>0</v>
      </c>
      <c r="P91" s="236">
        <v>3.2</v>
      </c>
      <c r="Q91" s="236">
        <v>0</v>
      </c>
      <c r="R91" s="236">
        <v>0</v>
      </c>
      <c r="S91" s="236">
        <v>0</v>
      </c>
      <c r="T91" s="236">
        <v>0</v>
      </c>
      <c r="U91" s="237">
        <v>0</v>
      </c>
      <c r="V91" s="237">
        <f t="shared" si="58"/>
        <v>3.2</v>
      </c>
      <c r="W91" s="237" t="str">
        <f>'[1]Juni 2011'!Q145</f>
        <v>K</v>
      </c>
      <c r="X91" s="237">
        <f t="shared" si="59"/>
        <v>0</v>
      </c>
      <c r="Y91" s="237">
        <v>3.2</v>
      </c>
      <c r="Z91" s="239">
        <f t="shared" si="68"/>
        <v>1</v>
      </c>
      <c r="AA91" s="237">
        <v>0</v>
      </c>
      <c r="AB91" s="239">
        <f t="shared" si="60"/>
        <v>0</v>
      </c>
      <c r="AC91" s="237">
        <v>0</v>
      </c>
      <c r="AD91" s="239">
        <f t="shared" si="61"/>
        <v>0</v>
      </c>
      <c r="AE91" s="237">
        <v>0</v>
      </c>
      <c r="AF91" s="237">
        <f t="shared" si="62"/>
        <v>4.2</v>
      </c>
      <c r="AG91" s="237">
        <f t="shared" si="56"/>
        <v>-1</v>
      </c>
      <c r="AH91" s="239">
        <f t="shared" si="63"/>
        <v>0</v>
      </c>
      <c r="AI91" s="250"/>
      <c r="AJ91" s="251"/>
      <c r="AK91" s="235" t="s">
        <v>67</v>
      </c>
      <c r="AL91" s="242"/>
      <c r="AM91" s="259">
        <f t="shared" si="47"/>
        <v>3.2</v>
      </c>
      <c r="AN91" s="259">
        <f t="shared" si="48"/>
        <v>0</v>
      </c>
      <c r="AO91" s="259">
        <f t="shared" si="49"/>
        <v>3.2</v>
      </c>
      <c r="AP91" s="259">
        <f t="shared" si="50"/>
        <v>0</v>
      </c>
      <c r="AQ91" s="244">
        <f t="shared" si="64"/>
        <v>3.2</v>
      </c>
      <c r="AR91" s="244">
        <f t="shared" si="65"/>
        <v>0</v>
      </c>
      <c r="AS91" s="244">
        <f t="shared" si="66"/>
        <v>3.2</v>
      </c>
      <c r="AT91" s="243">
        <f t="shared" si="57"/>
        <v>3.2</v>
      </c>
      <c r="AU91" s="243">
        <v>3200</v>
      </c>
      <c r="AW91" s="245">
        <v>0</v>
      </c>
      <c r="AX91" s="245">
        <v>3200</v>
      </c>
      <c r="AY91" s="245"/>
      <c r="AZ91" s="245">
        <v>0</v>
      </c>
      <c r="BA91" s="245">
        <v>0</v>
      </c>
      <c r="BB91" s="245">
        <v>0</v>
      </c>
      <c r="BD91" s="246">
        <f t="shared" si="55"/>
        <v>0</v>
      </c>
      <c r="BE91" s="246">
        <f t="shared" si="55"/>
        <v>3.2</v>
      </c>
      <c r="BF91" s="246">
        <f t="shared" si="51"/>
        <v>0</v>
      </c>
      <c r="BG91" s="246">
        <f t="shared" si="52"/>
        <v>0</v>
      </c>
      <c r="BH91" s="246">
        <f t="shared" si="53"/>
        <v>0</v>
      </c>
      <c r="BI91" s="246">
        <f t="shared" si="54"/>
        <v>0</v>
      </c>
      <c r="BK91" s="245">
        <v>3200</v>
      </c>
      <c r="BL91" s="245">
        <v>0</v>
      </c>
      <c r="BM91" s="245">
        <v>0</v>
      </c>
      <c r="BN91" s="245">
        <v>0</v>
      </c>
      <c r="BP91" s="246">
        <f t="shared" si="67"/>
        <v>3.2</v>
      </c>
      <c r="BQ91" s="246">
        <f t="shared" si="67"/>
        <v>0</v>
      </c>
      <c r="BR91" s="246">
        <f t="shared" si="67"/>
        <v>0</v>
      </c>
      <c r="BS91" s="246">
        <f t="shared" si="67"/>
        <v>0</v>
      </c>
    </row>
    <row r="92" spans="1:71" ht="15.95" customHeight="1">
      <c r="A92" s="231">
        <f t="shared" si="46"/>
        <v>80</v>
      </c>
      <c r="B92" s="232" t="s">
        <v>993</v>
      </c>
      <c r="C92" s="233" t="s">
        <v>695</v>
      </c>
      <c r="D92" s="233"/>
      <c r="E92" s="233" t="s">
        <v>896</v>
      </c>
      <c r="F92" s="232" t="s">
        <v>344</v>
      </c>
      <c r="G92" s="234"/>
      <c r="H92" s="234"/>
      <c r="I92" s="234"/>
      <c r="J92" s="235" t="s">
        <v>65</v>
      </c>
      <c r="K92" s="235" t="s">
        <v>180</v>
      </c>
      <c r="L92" s="236">
        <v>2.1</v>
      </c>
      <c r="M92" s="237" t="s">
        <v>115</v>
      </c>
      <c r="N92" s="238">
        <v>3</v>
      </c>
      <c r="O92" s="236">
        <v>0</v>
      </c>
      <c r="P92" s="236">
        <v>2.1</v>
      </c>
      <c r="Q92" s="236">
        <v>0</v>
      </c>
      <c r="R92" s="236">
        <v>0</v>
      </c>
      <c r="S92" s="236">
        <v>0</v>
      </c>
      <c r="T92" s="236">
        <v>0</v>
      </c>
      <c r="U92" s="237">
        <v>0</v>
      </c>
      <c r="V92" s="237">
        <f t="shared" si="58"/>
        <v>2.1</v>
      </c>
      <c r="W92" s="237" t="str">
        <f>'[1]Juni 2011'!Q193</f>
        <v>K</v>
      </c>
      <c r="X92" s="237">
        <f t="shared" si="59"/>
        <v>0</v>
      </c>
      <c r="Y92" s="237">
        <v>2.1</v>
      </c>
      <c r="Z92" s="239">
        <f t="shared" si="68"/>
        <v>1</v>
      </c>
      <c r="AA92" s="237">
        <v>0</v>
      </c>
      <c r="AB92" s="239">
        <f t="shared" si="60"/>
        <v>0</v>
      </c>
      <c r="AC92" s="237">
        <v>0</v>
      </c>
      <c r="AD92" s="239">
        <f t="shared" si="61"/>
        <v>0</v>
      </c>
      <c r="AE92" s="237">
        <v>0</v>
      </c>
      <c r="AF92" s="237">
        <f t="shared" si="62"/>
        <v>3.1</v>
      </c>
      <c r="AG92" s="237">
        <f t="shared" si="56"/>
        <v>-1</v>
      </c>
      <c r="AH92" s="239">
        <f t="shared" si="63"/>
        <v>0</v>
      </c>
      <c r="AI92" s="250"/>
      <c r="AJ92" s="251"/>
      <c r="AK92" s="235" t="s">
        <v>67</v>
      </c>
      <c r="AL92" s="298">
        <f>Y92+AA92+AC92</f>
        <v>2.1</v>
      </c>
      <c r="AM92" s="259">
        <f t="shared" si="47"/>
        <v>2.1</v>
      </c>
      <c r="AN92" s="259">
        <f t="shared" si="48"/>
        <v>0</v>
      </c>
      <c r="AO92" s="259">
        <f t="shared" si="49"/>
        <v>2.1</v>
      </c>
      <c r="AP92" s="259">
        <f t="shared" si="50"/>
        <v>0</v>
      </c>
      <c r="AQ92" s="244">
        <f t="shared" si="64"/>
        <v>2.1</v>
      </c>
      <c r="AR92" s="244">
        <f t="shared" si="65"/>
        <v>0</v>
      </c>
      <c r="AS92" s="244">
        <f t="shared" si="66"/>
        <v>2.1</v>
      </c>
      <c r="AT92" s="243">
        <f t="shared" si="57"/>
        <v>2.1</v>
      </c>
      <c r="AU92" s="243">
        <v>2100</v>
      </c>
      <c r="AW92" s="245">
        <v>0</v>
      </c>
      <c r="AX92" s="245">
        <v>2100</v>
      </c>
      <c r="AY92" s="245"/>
      <c r="AZ92" s="245">
        <v>0</v>
      </c>
      <c r="BA92" s="245">
        <v>0</v>
      </c>
      <c r="BB92" s="245">
        <v>0</v>
      </c>
      <c r="BD92" s="246">
        <f t="shared" si="55"/>
        <v>0</v>
      </c>
      <c r="BE92" s="246">
        <f t="shared" si="55"/>
        <v>2.1</v>
      </c>
      <c r="BF92" s="246">
        <f t="shared" si="51"/>
        <v>0</v>
      </c>
      <c r="BG92" s="246">
        <f t="shared" si="52"/>
        <v>0</v>
      </c>
      <c r="BH92" s="246">
        <f t="shared" si="53"/>
        <v>0</v>
      </c>
      <c r="BI92" s="246">
        <f t="shared" si="54"/>
        <v>0</v>
      </c>
      <c r="BK92" s="245">
        <v>2100</v>
      </c>
      <c r="BL92" s="245">
        <v>0</v>
      </c>
      <c r="BM92" s="245">
        <v>0</v>
      </c>
      <c r="BN92" s="245">
        <v>0</v>
      </c>
      <c r="BP92" s="246">
        <f t="shared" si="67"/>
        <v>2.1</v>
      </c>
      <c r="BQ92" s="246">
        <f t="shared" si="67"/>
        <v>0</v>
      </c>
      <c r="BR92" s="246">
        <f t="shared" si="67"/>
        <v>0</v>
      </c>
      <c r="BS92" s="246">
        <f t="shared" si="67"/>
        <v>0</v>
      </c>
    </row>
    <row r="93" spans="1:71" ht="15.95" customHeight="1">
      <c r="A93" s="231">
        <f t="shared" si="46"/>
        <v>81</v>
      </c>
      <c r="B93" s="232" t="s">
        <v>994</v>
      </c>
      <c r="C93" s="233" t="s">
        <v>696</v>
      </c>
      <c r="D93" s="233"/>
      <c r="E93" s="233" t="s">
        <v>897</v>
      </c>
      <c r="F93" s="232" t="s">
        <v>344</v>
      </c>
      <c r="G93" s="234"/>
      <c r="H93" s="234"/>
      <c r="I93" s="234"/>
      <c r="J93" s="235" t="s">
        <v>65</v>
      </c>
      <c r="K93" s="235" t="s">
        <v>145</v>
      </c>
      <c r="L93" s="236">
        <v>5.5</v>
      </c>
      <c r="M93" s="237" t="s">
        <v>145</v>
      </c>
      <c r="N93" s="238">
        <v>4</v>
      </c>
      <c r="O93" s="236">
        <f>L93-P93-Q93</f>
        <v>1.7000000000000002</v>
      </c>
      <c r="P93" s="236">
        <v>0.8</v>
      </c>
      <c r="Q93" s="236">
        <v>3</v>
      </c>
      <c r="R93" s="236">
        <v>0</v>
      </c>
      <c r="S93" s="236">
        <v>0</v>
      </c>
      <c r="T93" s="236">
        <v>0</v>
      </c>
      <c r="U93" s="237">
        <v>0</v>
      </c>
      <c r="V93" s="237">
        <f t="shared" si="58"/>
        <v>5.5</v>
      </c>
      <c r="W93" s="237" t="str">
        <f>'[1]Juni 2011'!Q194</f>
        <v>K</v>
      </c>
      <c r="X93" s="237">
        <f t="shared" si="59"/>
        <v>0</v>
      </c>
      <c r="Y93" s="237">
        <v>1.5</v>
      </c>
      <c r="Z93" s="239">
        <f t="shared" si="68"/>
        <v>0.27272727272727271</v>
      </c>
      <c r="AA93" s="237">
        <v>0.8</v>
      </c>
      <c r="AB93" s="239">
        <f t="shared" si="60"/>
        <v>0.14545454545454548</v>
      </c>
      <c r="AC93" s="237">
        <v>0.2</v>
      </c>
      <c r="AD93" s="239">
        <f t="shared" si="61"/>
        <v>3.6363636363636369E-2</v>
      </c>
      <c r="AE93" s="237">
        <v>3</v>
      </c>
      <c r="AF93" s="237">
        <f t="shared" si="62"/>
        <v>5.954545454545455</v>
      </c>
      <c r="AG93" s="237">
        <f t="shared" si="56"/>
        <v>-0.45454545454545503</v>
      </c>
      <c r="AH93" s="239">
        <f t="shared" si="63"/>
        <v>0.54545454545454541</v>
      </c>
      <c r="AI93" s="250"/>
      <c r="AJ93" s="251"/>
      <c r="AK93" s="235" t="s">
        <v>67</v>
      </c>
      <c r="AL93" s="242"/>
      <c r="AM93" s="259">
        <f t="shared" si="47"/>
        <v>5.5</v>
      </c>
      <c r="AN93" s="259">
        <f t="shared" si="48"/>
        <v>0</v>
      </c>
      <c r="AO93" s="259">
        <f t="shared" si="49"/>
        <v>5.5</v>
      </c>
      <c r="AP93" s="259">
        <f t="shared" si="50"/>
        <v>0</v>
      </c>
      <c r="AQ93" s="244">
        <f t="shared" si="64"/>
        <v>5.5</v>
      </c>
      <c r="AR93" s="244">
        <f t="shared" si="65"/>
        <v>0</v>
      </c>
      <c r="AS93" s="244">
        <f t="shared" si="66"/>
        <v>5.5</v>
      </c>
      <c r="AT93" s="243">
        <f t="shared" si="57"/>
        <v>5.5</v>
      </c>
      <c r="AU93" s="243">
        <v>5500</v>
      </c>
      <c r="AW93" s="245">
        <v>700</v>
      </c>
      <c r="AX93" s="245">
        <v>800</v>
      </c>
      <c r="AY93" s="245">
        <v>3000</v>
      </c>
      <c r="AZ93" s="245">
        <v>0</v>
      </c>
      <c r="BA93" s="245">
        <v>0</v>
      </c>
      <c r="BB93" s="245">
        <v>0</v>
      </c>
      <c r="BD93" s="246">
        <f t="shared" si="55"/>
        <v>0.7</v>
      </c>
      <c r="BE93" s="246">
        <f t="shared" si="55"/>
        <v>0.8</v>
      </c>
      <c r="BF93" s="246">
        <f t="shared" si="51"/>
        <v>3</v>
      </c>
      <c r="BG93" s="246">
        <f t="shared" si="52"/>
        <v>0</v>
      </c>
      <c r="BH93" s="246">
        <f t="shared" si="53"/>
        <v>0</v>
      </c>
      <c r="BI93" s="246">
        <f t="shared" si="54"/>
        <v>0</v>
      </c>
      <c r="BK93" s="245">
        <v>1500</v>
      </c>
      <c r="BL93" s="245">
        <v>800</v>
      </c>
      <c r="BM93" s="245">
        <v>200</v>
      </c>
      <c r="BN93" s="245">
        <v>3000</v>
      </c>
      <c r="BP93" s="246">
        <f t="shared" si="67"/>
        <v>1.5</v>
      </c>
      <c r="BQ93" s="246">
        <f t="shared" si="67"/>
        <v>0.8</v>
      </c>
      <c r="BR93" s="246">
        <f t="shared" si="67"/>
        <v>0.2</v>
      </c>
      <c r="BS93" s="246">
        <f t="shared" si="67"/>
        <v>3</v>
      </c>
    </row>
    <row r="94" spans="1:71" ht="15.95" customHeight="1">
      <c r="A94" s="231">
        <f t="shared" si="46"/>
        <v>82</v>
      </c>
      <c r="B94" s="232" t="s">
        <v>995</v>
      </c>
      <c r="C94" s="233" t="s">
        <v>697</v>
      </c>
      <c r="D94" s="233"/>
      <c r="E94" s="233" t="s">
        <v>895</v>
      </c>
      <c r="F94" s="232" t="s">
        <v>344</v>
      </c>
      <c r="G94" s="234"/>
      <c r="H94" s="234"/>
      <c r="I94" s="234"/>
      <c r="J94" s="235" t="s">
        <v>65</v>
      </c>
      <c r="K94" s="235" t="s">
        <v>175</v>
      </c>
      <c r="L94" s="236">
        <v>3.2</v>
      </c>
      <c r="M94" s="237" t="s">
        <v>175</v>
      </c>
      <c r="N94" s="238">
        <v>4</v>
      </c>
      <c r="O94" s="236">
        <v>0</v>
      </c>
      <c r="P94" s="236">
        <v>3.2</v>
      </c>
      <c r="Q94" s="236">
        <v>0</v>
      </c>
      <c r="R94" s="236">
        <v>0</v>
      </c>
      <c r="S94" s="236">
        <v>0</v>
      </c>
      <c r="T94" s="236">
        <v>0</v>
      </c>
      <c r="U94" s="237">
        <v>0</v>
      </c>
      <c r="V94" s="237">
        <f t="shared" si="58"/>
        <v>3.2</v>
      </c>
      <c r="W94" s="237" t="str">
        <f>'[1]Juni 2011'!Q195</f>
        <v>K</v>
      </c>
      <c r="X94" s="237">
        <f t="shared" si="59"/>
        <v>0</v>
      </c>
      <c r="Y94" s="237">
        <v>3.2</v>
      </c>
      <c r="Z94" s="239">
        <f t="shared" si="68"/>
        <v>1</v>
      </c>
      <c r="AA94" s="237">
        <v>0</v>
      </c>
      <c r="AB94" s="239">
        <f t="shared" si="60"/>
        <v>0</v>
      </c>
      <c r="AC94" s="237">
        <v>0</v>
      </c>
      <c r="AD94" s="239">
        <f t="shared" si="61"/>
        <v>0</v>
      </c>
      <c r="AE94" s="237">
        <v>0</v>
      </c>
      <c r="AF94" s="237">
        <f t="shared" si="62"/>
        <v>4.2</v>
      </c>
      <c r="AG94" s="237">
        <f t="shared" si="56"/>
        <v>-1</v>
      </c>
      <c r="AH94" s="239">
        <f t="shared" si="63"/>
        <v>0</v>
      </c>
      <c r="AI94" s="250"/>
      <c r="AJ94" s="251"/>
      <c r="AK94" s="235" t="s">
        <v>67</v>
      </c>
      <c r="AL94" s="298">
        <f>Y94+AA94</f>
        <v>3.2</v>
      </c>
      <c r="AM94" s="259">
        <f t="shared" si="47"/>
        <v>3.2</v>
      </c>
      <c r="AN94" s="259">
        <f t="shared" si="48"/>
        <v>0</v>
      </c>
      <c r="AO94" s="259">
        <f t="shared" si="49"/>
        <v>3.2</v>
      </c>
      <c r="AP94" s="259">
        <f t="shared" si="50"/>
        <v>0</v>
      </c>
      <c r="AQ94" s="244">
        <f t="shared" si="64"/>
        <v>3.2</v>
      </c>
      <c r="AR94" s="244">
        <f t="shared" si="65"/>
        <v>0</v>
      </c>
      <c r="AS94" s="244">
        <f t="shared" si="66"/>
        <v>3.2</v>
      </c>
      <c r="AT94" s="243">
        <f t="shared" si="57"/>
        <v>3.2</v>
      </c>
      <c r="AU94" s="243">
        <v>3200</v>
      </c>
      <c r="AW94" s="245">
        <v>0</v>
      </c>
      <c r="AX94" s="245">
        <v>3200</v>
      </c>
      <c r="AY94" s="245"/>
      <c r="AZ94" s="245">
        <v>0</v>
      </c>
      <c r="BA94" s="245">
        <v>0</v>
      </c>
      <c r="BB94" s="245">
        <v>0</v>
      </c>
      <c r="BD94" s="246">
        <f t="shared" si="55"/>
        <v>0</v>
      </c>
      <c r="BE94" s="246">
        <f t="shared" si="55"/>
        <v>3.2</v>
      </c>
      <c r="BF94" s="246">
        <f t="shared" si="51"/>
        <v>0</v>
      </c>
      <c r="BG94" s="246">
        <f t="shared" si="52"/>
        <v>0</v>
      </c>
      <c r="BH94" s="246">
        <f t="shared" si="53"/>
        <v>0</v>
      </c>
      <c r="BI94" s="246">
        <f t="shared" si="54"/>
        <v>0</v>
      </c>
      <c r="BK94" s="245">
        <v>3200</v>
      </c>
      <c r="BL94" s="245">
        <v>0</v>
      </c>
      <c r="BM94" s="245">
        <v>0</v>
      </c>
      <c r="BN94" s="245">
        <v>0</v>
      </c>
      <c r="BP94" s="246">
        <f t="shared" si="67"/>
        <v>3.2</v>
      </c>
      <c r="BQ94" s="246">
        <f t="shared" si="67"/>
        <v>0</v>
      </c>
      <c r="BR94" s="246">
        <f t="shared" si="67"/>
        <v>0</v>
      </c>
      <c r="BS94" s="246">
        <f t="shared" si="67"/>
        <v>0</v>
      </c>
    </row>
    <row r="95" spans="1:71" ht="15.95" customHeight="1">
      <c r="A95" s="231">
        <f t="shared" si="46"/>
        <v>83</v>
      </c>
      <c r="B95" s="232" t="s">
        <v>996</v>
      </c>
      <c r="C95" s="233" t="s">
        <v>698</v>
      </c>
      <c r="D95" s="233"/>
      <c r="E95" s="233" t="s">
        <v>898</v>
      </c>
      <c r="F95" s="232" t="s">
        <v>344</v>
      </c>
      <c r="G95" s="234"/>
      <c r="H95" s="234"/>
      <c r="I95" s="234"/>
      <c r="J95" s="235" t="s">
        <v>65</v>
      </c>
      <c r="K95" s="235" t="s">
        <v>93</v>
      </c>
      <c r="L95" s="236">
        <v>1.6910000000000001</v>
      </c>
      <c r="M95" s="237" t="s">
        <v>93</v>
      </c>
      <c r="N95" s="238">
        <v>5</v>
      </c>
      <c r="O95" s="236">
        <v>0</v>
      </c>
      <c r="P95" s="236">
        <v>1.6910000000000001</v>
      </c>
      <c r="Q95" s="236">
        <v>0</v>
      </c>
      <c r="R95" s="236">
        <v>0</v>
      </c>
      <c r="S95" s="236">
        <v>0</v>
      </c>
      <c r="T95" s="236">
        <v>0</v>
      </c>
      <c r="U95" s="237">
        <v>0</v>
      </c>
      <c r="V95" s="237">
        <f t="shared" si="58"/>
        <v>1.6910000000000001</v>
      </c>
      <c r="W95" s="237" t="str">
        <f>'[1]Juni 2011'!Q196</f>
        <v>K</v>
      </c>
      <c r="X95" s="237">
        <f t="shared" si="59"/>
        <v>0</v>
      </c>
      <c r="Y95" s="237">
        <v>1.6910000000000001</v>
      </c>
      <c r="Z95" s="239">
        <f t="shared" si="68"/>
        <v>1</v>
      </c>
      <c r="AA95" s="237">
        <v>0</v>
      </c>
      <c r="AB95" s="239">
        <f t="shared" si="60"/>
        <v>0</v>
      </c>
      <c r="AC95" s="237">
        <v>0</v>
      </c>
      <c r="AD95" s="239">
        <f t="shared" si="61"/>
        <v>0</v>
      </c>
      <c r="AE95" s="237">
        <v>0</v>
      </c>
      <c r="AF95" s="237">
        <f t="shared" si="62"/>
        <v>2.6909999999999998</v>
      </c>
      <c r="AG95" s="237">
        <f t="shared" si="56"/>
        <v>-0.99999999999999978</v>
      </c>
      <c r="AH95" s="239">
        <f t="shared" si="63"/>
        <v>0</v>
      </c>
      <c r="AI95" s="250"/>
      <c r="AJ95" s="251"/>
      <c r="AK95" s="235" t="s">
        <v>67</v>
      </c>
      <c r="AL95" s="242"/>
      <c r="AM95" s="259">
        <f t="shared" si="47"/>
        <v>1.6910000000000001</v>
      </c>
      <c r="AN95" s="259">
        <f t="shared" si="48"/>
        <v>0</v>
      </c>
      <c r="AO95" s="259">
        <f t="shared" si="49"/>
        <v>1.6910000000000001</v>
      </c>
      <c r="AP95" s="259">
        <f t="shared" si="50"/>
        <v>0</v>
      </c>
      <c r="AQ95" s="244">
        <f t="shared" si="64"/>
        <v>1.6910000000000001</v>
      </c>
      <c r="AR95" s="244">
        <f t="shared" si="65"/>
        <v>0</v>
      </c>
      <c r="AS95" s="244">
        <f t="shared" si="66"/>
        <v>1.6910000000000001</v>
      </c>
      <c r="AT95" s="243">
        <f t="shared" si="57"/>
        <v>1.6910000000000001</v>
      </c>
      <c r="AU95" s="243">
        <v>1691</v>
      </c>
      <c r="AW95" s="245">
        <v>0</v>
      </c>
      <c r="AX95" s="245">
        <v>1691</v>
      </c>
      <c r="AY95" s="245"/>
      <c r="AZ95" s="245">
        <v>0</v>
      </c>
      <c r="BA95" s="245">
        <v>0</v>
      </c>
      <c r="BB95" s="245">
        <v>0</v>
      </c>
      <c r="BD95" s="246">
        <f t="shared" si="55"/>
        <v>0</v>
      </c>
      <c r="BE95" s="246">
        <f t="shared" si="55"/>
        <v>1.6910000000000001</v>
      </c>
      <c r="BF95" s="246">
        <f t="shared" si="51"/>
        <v>0</v>
      </c>
      <c r="BG95" s="246">
        <f t="shared" si="52"/>
        <v>0</v>
      </c>
      <c r="BH95" s="246">
        <f t="shared" si="53"/>
        <v>0</v>
      </c>
      <c r="BI95" s="246">
        <f t="shared" si="54"/>
        <v>0</v>
      </c>
      <c r="BK95" s="245">
        <v>1691</v>
      </c>
      <c r="BL95" s="245">
        <v>0</v>
      </c>
      <c r="BM95" s="245">
        <v>0</v>
      </c>
      <c r="BN95" s="245">
        <v>0</v>
      </c>
      <c r="BP95" s="246">
        <f t="shared" si="67"/>
        <v>1.6910000000000001</v>
      </c>
      <c r="BQ95" s="246">
        <f t="shared" si="67"/>
        <v>0</v>
      </c>
      <c r="BR95" s="246">
        <f t="shared" si="67"/>
        <v>0</v>
      </c>
      <c r="BS95" s="246">
        <f t="shared" si="67"/>
        <v>0</v>
      </c>
    </row>
    <row r="96" spans="1:71" ht="15.95" customHeight="1">
      <c r="A96" s="231">
        <f t="shared" si="46"/>
        <v>84</v>
      </c>
      <c r="B96" s="232" t="s">
        <v>997</v>
      </c>
      <c r="C96" s="233" t="s">
        <v>699</v>
      </c>
      <c r="D96" s="233"/>
      <c r="E96" s="233" t="s">
        <v>899</v>
      </c>
      <c r="F96" s="232" t="s">
        <v>344</v>
      </c>
      <c r="G96" s="234"/>
      <c r="H96" s="234"/>
      <c r="I96" s="234"/>
      <c r="J96" s="235" t="s">
        <v>65</v>
      </c>
      <c r="K96" s="235" t="s">
        <v>175</v>
      </c>
      <c r="L96" s="236">
        <v>2</v>
      </c>
      <c r="M96" s="237" t="s">
        <v>175</v>
      </c>
      <c r="N96" s="238">
        <v>4</v>
      </c>
      <c r="O96" s="236">
        <v>2</v>
      </c>
      <c r="P96" s="236">
        <v>0</v>
      </c>
      <c r="Q96" s="236">
        <v>0</v>
      </c>
      <c r="R96" s="236">
        <v>0</v>
      </c>
      <c r="S96" s="236">
        <v>0</v>
      </c>
      <c r="T96" s="236">
        <v>0</v>
      </c>
      <c r="U96" s="237">
        <v>0</v>
      </c>
      <c r="V96" s="237">
        <f t="shared" si="58"/>
        <v>2</v>
      </c>
      <c r="W96" s="237" t="str">
        <f>'[1]Juni 2011'!Q197</f>
        <v>K</v>
      </c>
      <c r="X96" s="237">
        <f t="shared" si="59"/>
        <v>0</v>
      </c>
      <c r="Y96" s="237">
        <v>1</v>
      </c>
      <c r="Z96" s="239">
        <f t="shared" si="68"/>
        <v>0.5</v>
      </c>
      <c r="AA96" s="237">
        <v>0.4</v>
      </c>
      <c r="AB96" s="239">
        <f t="shared" si="60"/>
        <v>0.2</v>
      </c>
      <c r="AC96" s="237">
        <v>0.2</v>
      </c>
      <c r="AD96" s="239">
        <f t="shared" si="61"/>
        <v>0.1</v>
      </c>
      <c r="AE96" s="237">
        <v>0.4</v>
      </c>
      <c r="AF96" s="237">
        <f t="shared" si="62"/>
        <v>2.8000000000000003</v>
      </c>
      <c r="AG96" s="237">
        <f t="shared" si="56"/>
        <v>-0.80000000000000027</v>
      </c>
      <c r="AH96" s="239">
        <f t="shared" si="63"/>
        <v>0.2</v>
      </c>
      <c r="AI96" s="250"/>
      <c r="AJ96" s="251"/>
      <c r="AK96" s="235" t="s">
        <v>67</v>
      </c>
      <c r="AL96" s="235"/>
      <c r="AM96" s="259">
        <f t="shared" si="47"/>
        <v>2</v>
      </c>
      <c r="AN96" s="259">
        <f t="shared" si="48"/>
        <v>0</v>
      </c>
      <c r="AO96" s="259">
        <f t="shared" si="49"/>
        <v>2</v>
      </c>
      <c r="AP96" s="259">
        <f t="shared" si="50"/>
        <v>0</v>
      </c>
      <c r="AQ96" s="244">
        <f t="shared" si="64"/>
        <v>2</v>
      </c>
      <c r="AR96" s="244">
        <f t="shared" si="65"/>
        <v>0</v>
      </c>
      <c r="AS96" s="244">
        <f t="shared" si="66"/>
        <v>2</v>
      </c>
      <c r="AT96" s="243">
        <f t="shared" si="57"/>
        <v>2</v>
      </c>
      <c r="AU96" s="243">
        <v>2000</v>
      </c>
      <c r="AW96" s="245">
        <v>2000</v>
      </c>
      <c r="AX96" s="245"/>
      <c r="AY96" s="245"/>
      <c r="AZ96" s="245">
        <v>0</v>
      </c>
      <c r="BA96" s="245">
        <v>0</v>
      </c>
      <c r="BB96" s="245">
        <v>0</v>
      </c>
      <c r="BD96" s="246">
        <f t="shared" si="55"/>
        <v>2</v>
      </c>
      <c r="BE96" s="246">
        <f t="shared" si="55"/>
        <v>0</v>
      </c>
      <c r="BF96" s="246">
        <f t="shared" si="51"/>
        <v>0</v>
      </c>
      <c r="BG96" s="246">
        <f t="shared" si="52"/>
        <v>0</v>
      </c>
      <c r="BH96" s="246">
        <f t="shared" si="53"/>
        <v>0</v>
      </c>
      <c r="BI96" s="246">
        <f t="shared" si="54"/>
        <v>0</v>
      </c>
      <c r="BK96" s="245">
        <v>1000</v>
      </c>
      <c r="BL96" s="245">
        <v>400</v>
      </c>
      <c r="BM96" s="245">
        <v>200</v>
      </c>
      <c r="BN96" s="245">
        <v>400</v>
      </c>
      <c r="BP96" s="246">
        <f t="shared" si="67"/>
        <v>1</v>
      </c>
      <c r="BQ96" s="246">
        <f t="shared" si="67"/>
        <v>0.4</v>
      </c>
      <c r="BR96" s="246">
        <f t="shared" si="67"/>
        <v>0.2</v>
      </c>
      <c r="BS96" s="246">
        <f t="shared" si="67"/>
        <v>0.4</v>
      </c>
    </row>
    <row r="97" spans="1:71" ht="15.95" customHeight="1">
      <c r="A97" s="231">
        <f t="shared" si="46"/>
        <v>85</v>
      </c>
      <c r="B97" s="232" t="s">
        <v>998</v>
      </c>
      <c r="C97" s="233" t="s">
        <v>700</v>
      </c>
      <c r="D97" s="233"/>
      <c r="E97" s="232" t="s">
        <v>900</v>
      </c>
      <c r="F97" s="232" t="s">
        <v>344</v>
      </c>
      <c r="G97" s="234"/>
      <c r="H97" s="234"/>
      <c r="I97" s="234"/>
      <c r="J97" s="235" t="s">
        <v>65</v>
      </c>
      <c r="K97" s="235" t="s">
        <v>93</v>
      </c>
      <c r="L97" s="236">
        <v>1.3</v>
      </c>
      <c r="M97" s="237" t="s">
        <v>93</v>
      </c>
      <c r="N97" s="238">
        <v>5</v>
      </c>
      <c r="O97" s="236">
        <v>0</v>
      </c>
      <c r="P97" s="236">
        <v>0</v>
      </c>
      <c r="Q97" s="236">
        <v>1.3</v>
      </c>
      <c r="R97" s="236">
        <v>0</v>
      </c>
      <c r="S97" s="236">
        <v>0</v>
      </c>
      <c r="T97" s="236">
        <v>0</v>
      </c>
      <c r="U97" s="237">
        <v>0</v>
      </c>
      <c r="V97" s="237">
        <f t="shared" si="58"/>
        <v>1.3</v>
      </c>
      <c r="W97" s="237" t="str">
        <f>'[1]Juni 2011'!Q198</f>
        <v>K</v>
      </c>
      <c r="X97" s="237">
        <f t="shared" si="59"/>
        <v>0</v>
      </c>
      <c r="Y97" s="237">
        <v>0.7</v>
      </c>
      <c r="Z97" s="239">
        <f t="shared" si="68"/>
        <v>0.53846153846153844</v>
      </c>
      <c r="AA97" s="237">
        <v>0.3</v>
      </c>
      <c r="AB97" s="239">
        <f t="shared" si="60"/>
        <v>0.23076923076923075</v>
      </c>
      <c r="AC97" s="237">
        <v>0.3</v>
      </c>
      <c r="AD97" s="239">
        <f t="shared" si="61"/>
        <v>0.23076923076923075</v>
      </c>
      <c r="AE97" s="237">
        <v>0</v>
      </c>
      <c r="AF97" s="237">
        <f t="shared" si="62"/>
        <v>2.3000000000000003</v>
      </c>
      <c r="AG97" s="237">
        <f t="shared" si="56"/>
        <v>-1.0000000000000002</v>
      </c>
      <c r="AH97" s="239">
        <f t="shared" si="63"/>
        <v>0</v>
      </c>
      <c r="AI97" s="250"/>
      <c r="AJ97" s="251"/>
      <c r="AK97" s="235" t="s">
        <v>67</v>
      </c>
      <c r="AL97" s="235"/>
      <c r="AM97" s="259">
        <f t="shared" si="47"/>
        <v>1.3</v>
      </c>
      <c r="AN97" s="259">
        <f t="shared" si="48"/>
        <v>0</v>
      </c>
      <c r="AO97" s="259">
        <f t="shared" si="49"/>
        <v>1.3</v>
      </c>
      <c r="AP97" s="259">
        <f t="shared" si="50"/>
        <v>0</v>
      </c>
      <c r="AQ97" s="244">
        <f t="shared" si="64"/>
        <v>1.3</v>
      </c>
      <c r="AR97" s="244">
        <f t="shared" si="65"/>
        <v>0</v>
      </c>
      <c r="AS97" s="244">
        <f t="shared" si="66"/>
        <v>1.3</v>
      </c>
      <c r="AT97" s="243">
        <f t="shared" si="57"/>
        <v>1.3</v>
      </c>
      <c r="AU97" s="243">
        <v>1300</v>
      </c>
      <c r="AW97" s="245">
        <v>0</v>
      </c>
      <c r="AX97" s="245"/>
      <c r="AY97" s="245">
        <v>1300</v>
      </c>
      <c r="AZ97" s="245">
        <v>0</v>
      </c>
      <c r="BA97" s="245">
        <v>0</v>
      </c>
      <c r="BB97" s="245">
        <v>0</v>
      </c>
      <c r="BD97" s="246">
        <f t="shared" si="55"/>
        <v>0</v>
      </c>
      <c r="BE97" s="246">
        <f t="shared" si="55"/>
        <v>0</v>
      </c>
      <c r="BF97" s="246">
        <f t="shared" si="51"/>
        <v>1.3</v>
      </c>
      <c r="BG97" s="246">
        <f t="shared" si="52"/>
        <v>0</v>
      </c>
      <c r="BH97" s="246">
        <f t="shared" si="53"/>
        <v>0</v>
      </c>
      <c r="BI97" s="246">
        <f t="shared" si="54"/>
        <v>0</v>
      </c>
      <c r="BK97" s="245">
        <v>700</v>
      </c>
      <c r="BL97" s="245">
        <v>300</v>
      </c>
      <c r="BM97" s="245">
        <v>300</v>
      </c>
      <c r="BN97" s="245">
        <v>0</v>
      </c>
      <c r="BP97" s="246">
        <f t="shared" si="67"/>
        <v>0.7</v>
      </c>
      <c r="BQ97" s="246">
        <f t="shared" si="67"/>
        <v>0.3</v>
      </c>
      <c r="BR97" s="246">
        <f t="shared" si="67"/>
        <v>0.3</v>
      </c>
      <c r="BS97" s="246">
        <f t="shared" si="67"/>
        <v>0</v>
      </c>
    </row>
    <row r="98" spans="1:71" ht="15.95" customHeight="1">
      <c r="A98" s="231">
        <f t="shared" si="46"/>
        <v>86</v>
      </c>
      <c r="B98" s="232" t="s">
        <v>999</v>
      </c>
      <c r="C98" s="233" t="s">
        <v>701</v>
      </c>
      <c r="D98" s="233"/>
      <c r="E98" s="232" t="s">
        <v>901</v>
      </c>
      <c r="F98" s="232" t="s">
        <v>344</v>
      </c>
      <c r="G98" s="234"/>
      <c r="H98" s="234"/>
      <c r="I98" s="234"/>
      <c r="J98" s="235" t="s">
        <v>65</v>
      </c>
      <c r="K98" s="235" t="s">
        <v>115</v>
      </c>
      <c r="L98" s="236">
        <v>1</v>
      </c>
      <c r="M98" s="237" t="s">
        <v>115</v>
      </c>
      <c r="N98" s="238">
        <v>4</v>
      </c>
      <c r="O98" s="236">
        <v>0</v>
      </c>
      <c r="P98" s="236">
        <v>0</v>
      </c>
      <c r="Q98" s="236">
        <v>1</v>
      </c>
      <c r="R98" s="236">
        <v>0</v>
      </c>
      <c r="S98" s="236">
        <v>0</v>
      </c>
      <c r="T98" s="236">
        <v>0</v>
      </c>
      <c r="U98" s="237">
        <v>0</v>
      </c>
      <c r="V98" s="237">
        <f t="shared" si="58"/>
        <v>1</v>
      </c>
      <c r="W98" s="237" t="str">
        <f>'[1]Juni 2011'!Q199</f>
        <v>K</v>
      </c>
      <c r="X98" s="237">
        <f t="shared" si="59"/>
        <v>0</v>
      </c>
      <c r="Y98" s="237">
        <v>1</v>
      </c>
      <c r="Z98" s="239">
        <f t="shared" si="68"/>
        <v>1</v>
      </c>
      <c r="AA98" s="237">
        <v>0</v>
      </c>
      <c r="AB98" s="239">
        <f t="shared" si="60"/>
        <v>0</v>
      </c>
      <c r="AC98" s="237">
        <v>0</v>
      </c>
      <c r="AD98" s="239">
        <f t="shared" si="61"/>
        <v>0</v>
      </c>
      <c r="AE98" s="237">
        <v>0</v>
      </c>
      <c r="AF98" s="237">
        <f t="shared" si="62"/>
        <v>2</v>
      </c>
      <c r="AG98" s="237">
        <f t="shared" si="56"/>
        <v>-1</v>
      </c>
      <c r="AH98" s="239">
        <f t="shared" si="63"/>
        <v>0</v>
      </c>
      <c r="AI98" s="250">
        <v>415</v>
      </c>
      <c r="AJ98" s="251">
        <v>572</v>
      </c>
      <c r="AK98" s="235" t="s">
        <v>67</v>
      </c>
      <c r="AL98" s="235"/>
      <c r="AM98" s="259">
        <f t="shared" si="47"/>
        <v>1</v>
      </c>
      <c r="AN98" s="259">
        <f t="shared" si="48"/>
        <v>0</v>
      </c>
      <c r="AO98" s="259">
        <f t="shared" si="49"/>
        <v>1</v>
      </c>
      <c r="AP98" s="259">
        <f t="shared" si="50"/>
        <v>0</v>
      </c>
      <c r="AQ98" s="244">
        <f t="shared" si="64"/>
        <v>1</v>
      </c>
      <c r="AR98" s="244">
        <f t="shared" si="65"/>
        <v>0</v>
      </c>
      <c r="AS98" s="244">
        <f t="shared" si="66"/>
        <v>1</v>
      </c>
      <c r="AT98" s="243">
        <f t="shared" si="57"/>
        <v>1</v>
      </c>
      <c r="AU98" s="243">
        <v>1000</v>
      </c>
      <c r="AW98" s="245">
        <v>0</v>
      </c>
      <c r="AX98" s="245"/>
      <c r="AY98" s="245">
        <v>1000</v>
      </c>
      <c r="AZ98" s="245">
        <v>0</v>
      </c>
      <c r="BA98" s="245">
        <v>0</v>
      </c>
      <c r="BB98" s="245">
        <v>0</v>
      </c>
      <c r="BD98" s="246">
        <f t="shared" si="55"/>
        <v>0</v>
      </c>
      <c r="BE98" s="246">
        <f t="shared" si="55"/>
        <v>0</v>
      </c>
      <c r="BF98" s="246">
        <f t="shared" si="51"/>
        <v>1</v>
      </c>
      <c r="BG98" s="246">
        <f t="shared" si="52"/>
        <v>0</v>
      </c>
      <c r="BH98" s="246">
        <f t="shared" si="53"/>
        <v>0</v>
      </c>
      <c r="BI98" s="246">
        <f t="shared" si="54"/>
        <v>0</v>
      </c>
      <c r="BK98" s="245">
        <v>1000</v>
      </c>
      <c r="BL98" s="245">
        <v>0</v>
      </c>
      <c r="BM98" s="245">
        <v>0</v>
      </c>
      <c r="BN98" s="245">
        <v>0</v>
      </c>
      <c r="BP98" s="246">
        <f t="shared" si="67"/>
        <v>1</v>
      </c>
      <c r="BQ98" s="246">
        <f t="shared" si="67"/>
        <v>0</v>
      </c>
      <c r="BR98" s="246">
        <f t="shared" si="67"/>
        <v>0</v>
      </c>
      <c r="BS98" s="246">
        <f t="shared" si="67"/>
        <v>0</v>
      </c>
    </row>
    <row r="99" spans="1:71" ht="15.95" customHeight="1">
      <c r="A99" s="231">
        <f t="shared" si="46"/>
        <v>87</v>
      </c>
      <c r="B99" s="232" t="s">
        <v>1000</v>
      </c>
      <c r="C99" s="233" t="s">
        <v>702</v>
      </c>
      <c r="D99" s="233"/>
      <c r="E99" s="233" t="s">
        <v>902</v>
      </c>
      <c r="F99" s="232" t="s">
        <v>344</v>
      </c>
      <c r="G99" s="234"/>
      <c r="H99" s="234"/>
      <c r="I99" s="234"/>
      <c r="J99" s="235" t="s">
        <v>65</v>
      </c>
      <c r="K99" s="235" t="s">
        <v>145</v>
      </c>
      <c r="L99" s="236">
        <v>1.8640000000000001</v>
      </c>
      <c r="M99" s="237" t="s">
        <v>145</v>
      </c>
      <c r="N99" s="238">
        <v>5</v>
      </c>
      <c r="O99" s="236">
        <v>0</v>
      </c>
      <c r="P99" s="236">
        <v>0</v>
      </c>
      <c r="Q99" s="236">
        <v>1.784</v>
      </c>
      <c r="R99" s="236">
        <v>0</v>
      </c>
      <c r="S99" s="236">
        <v>0.08</v>
      </c>
      <c r="T99" s="236">
        <v>0</v>
      </c>
      <c r="U99" s="237">
        <v>0</v>
      </c>
      <c r="V99" s="237">
        <f t="shared" si="58"/>
        <v>1.8640000000000001</v>
      </c>
      <c r="W99" s="237" t="str">
        <f>'[1]Juni 2011'!Q200</f>
        <v>K</v>
      </c>
      <c r="X99" s="237">
        <f t="shared" si="59"/>
        <v>0</v>
      </c>
      <c r="Y99" s="237">
        <v>1.8640000000000001</v>
      </c>
      <c r="Z99" s="239">
        <f t="shared" si="68"/>
        <v>1</v>
      </c>
      <c r="AA99" s="237">
        <v>0</v>
      </c>
      <c r="AB99" s="239">
        <f t="shared" si="60"/>
        <v>0</v>
      </c>
      <c r="AC99" s="237">
        <v>0</v>
      </c>
      <c r="AD99" s="239">
        <f t="shared" si="61"/>
        <v>0</v>
      </c>
      <c r="AE99" s="237">
        <v>0</v>
      </c>
      <c r="AF99" s="237">
        <f t="shared" si="62"/>
        <v>2.8639999999999999</v>
      </c>
      <c r="AG99" s="237">
        <f t="shared" si="56"/>
        <v>-0.99999999999999978</v>
      </c>
      <c r="AH99" s="239">
        <f t="shared" si="63"/>
        <v>0</v>
      </c>
      <c r="AI99" s="250"/>
      <c r="AJ99" s="251"/>
      <c r="AK99" s="235" t="s">
        <v>67</v>
      </c>
      <c r="AL99" s="235"/>
      <c r="AM99" s="259">
        <f t="shared" si="47"/>
        <v>1.8640000000000001</v>
      </c>
      <c r="AN99" s="259">
        <f t="shared" si="48"/>
        <v>0</v>
      </c>
      <c r="AO99" s="259">
        <f t="shared" si="49"/>
        <v>1.8640000000000001</v>
      </c>
      <c r="AP99" s="259">
        <f t="shared" si="50"/>
        <v>0</v>
      </c>
      <c r="AQ99" s="244">
        <f t="shared" si="64"/>
        <v>1.8640000000000001</v>
      </c>
      <c r="AR99" s="244">
        <f t="shared" si="65"/>
        <v>0</v>
      </c>
      <c r="AS99" s="244">
        <f t="shared" si="66"/>
        <v>1.8640000000000001</v>
      </c>
      <c r="AT99" s="243">
        <f t="shared" si="57"/>
        <v>1.8640000000000001</v>
      </c>
      <c r="AU99" s="243">
        <v>1864</v>
      </c>
      <c r="AW99" s="245">
        <v>0</v>
      </c>
      <c r="AX99" s="245"/>
      <c r="AY99" s="245">
        <v>1784</v>
      </c>
      <c r="AZ99" s="245">
        <v>0</v>
      </c>
      <c r="BA99" s="245">
        <v>80</v>
      </c>
      <c r="BB99" s="245">
        <v>0</v>
      </c>
      <c r="BD99" s="246">
        <f t="shared" si="55"/>
        <v>0</v>
      </c>
      <c r="BE99" s="246">
        <f t="shared" si="55"/>
        <v>0</v>
      </c>
      <c r="BF99" s="246">
        <f t="shared" si="51"/>
        <v>1.784</v>
      </c>
      <c r="BG99" s="246">
        <f t="shared" si="52"/>
        <v>0</v>
      </c>
      <c r="BH99" s="246">
        <f t="shared" si="53"/>
        <v>0.08</v>
      </c>
      <c r="BI99" s="246">
        <f t="shared" si="54"/>
        <v>0</v>
      </c>
      <c r="BK99" s="245">
        <v>1864</v>
      </c>
      <c r="BL99" s="245">
        <v>0</v>
      </c>
      <c r="BM99" s="245">
        <v>0</v>
      </c>
      <c r="BN99" s="245">
        <v>0</v>
      </c>
      <c r="BP99" s="246">
        <f t="shared" si="67"/>
        <v>1.8640000000000001</v>
      </c>
      <c r="BQ99" s="246">
        <f t="shared" si="67"/>
        <v>0</v>
      </c>
      <c r="BR99" s="246">
        <f t="shared" si="67"/>
        <v>0</v>
      </c>
      <c r="BS99" s="246">
        <f t="shared" si="67"/>
        <v>0</v>
      </c>
    </row>
    <row r="100" spans="1:71" ht="15.95" customHeight="1">
      <c r="A100" s="231">
        <f t="shared" si="46"/>
        <v>88</v>
      </c>
      <c r="B100" s="232" t="s">
        <v>1001</v>
      </c>
      <c r="C100" s="233" t="s">
        <v>703</v>
      </c>
      <c r="D100" s="233"/>
      <c r="E100" s="233" t="s">
        <v>903</v>
      </c>
      <c r="F100" s="232" t="s">
        <v>344</v>
      </c>
      <c r="G100" s="234"/>
      <c r="H100" s="234"/>
      <c r="I100" s="234"/>
      <c r="J100" s="235" t="s">
        <v>65</v>
      </c>
      <c r="K100" s="235" t="s">
        <v>82</v>
      </c>
      <c r="L100" s="236">
        <v>0.22</v>
      </c>
      <c r="M100" s="237" t="s">
        <v>82</v>
      </c>
      <c r="N100" s="238">
        <v>13</v>
      </c>
      <c r="O100" s="236">
        <v>0</v>
      </c>
      <c r="P100" s="236">
        <v>0.22</v>
      </c>
      <c r="Q100" s="236">
        <v>0</v>
      </c>
      <c r="R100" s="236">
        <v>0</v>
      </c>
      <c r="S100" s="236">
        <v>0</v>
      </c>
      <c r="T100" s="236">
        <v>0</v>
      </c>
      <c r="U100" s="237">
        <v>0</v>
      </c>
      <c r="V100" s="237">
        <f t="shared" si="58"/>
        <v>0.22</v>
      </c>
      <c r="W100" s="237" t="str">
        <f>'[1]Juni 2011'!Q201</f>
        <v>K</v>
      </c>
      <c r="X100" s="237">
        <f t="shared" si="59"/>
        <v>0</v>
      </c>
      <c r="Y100" s="237">
        <v>0.22</v>
      </c>
      <c r="Z100" s="239">
        <f t="shared" si="68"/>
        <v>1</v>
      </c>
      <c r="AA100" s="237">
        <v>0</v>
      </c>
      <c r="AB100" s="239">
        <f t="shared" si="60"/>
        <v>0</v>
      </c>
      <c r="AC100" s="237">
        <v>0</v>
      </c>
      <c r="AD100" s="239">
        <f t="shared" si="61"/>
        <v>0</v>
      </c>
      <c r="AE100" s="237">
        <v>0</v>
      </c>
      <c r="AF100" s="237">
        <f t="shared" si="62"/>
        <v>1.22</v>
      </c>
      <c r="AG100" s="237">
        <f t="shared" si="56"/>
        <v>-1</v>
      </c>
      <c r="AH100" s="239">
        <f t="shared" si="63"/>
        <v>0</v>
      </c>
      <c r="AI100" s="250"/>
      <c r="AJ100" s="251"/>
      <c r="AK100" s="235" t="s">
        <v>67</v>
      </c>
      <c r="AL100" s="235"/>
      <c r="AM100" s="259">
        <f t="shared" si="47"/>
        <v>0.22</v>
      </c>
      <c r="AN100" s="259">
        <f t="shared" si="48"/>
        <v>0</v>
      </c>
      <c r="AO100" s="259">
        <f t="shared" si="49"/>
        <v>0.22</v>
      </c>
      <c r="AP100" s="259">
        <f t="shared" si="50"/>
        <v>0</v>
      </c>
      <c r="AQ100" s="244">
        <f t="shared" si="64"/>
        <v>0.22</v>
      </c>
      <c r="AR100" s="244">
        <f t="shared" si="65"/>
        <v>0</v>
      </c>
      <c r="AS100" s="244">
        <f t="shared" si="66"/>
        <v>0.22</v>
      </c>
      <c r="AT100" s="243">
        <f t="shared" si="57"/>
        <v>0.22</v>
      </c>
      <c r="AU100" s="243">
        <v>220</v>
      </c>
      <c r="AW100" s="245">
        <v>0</v>
      </c>
      <c r="AX100" s="245">
        <v>220</v>
      </c>
      <c r="AY100" s="245"/>
      <c r="AZ100" s="245">
        <v>0</v>
      </c>
      <c r="BA100" s="245">
        <v>0</v>
      </c>
      <c r="BB100" s="245">
        <v>0</v>
      </c>
      <c r="BD100" s="246">
        <f t="shared" si="55"/>
        <v>0</v>
      </c>
      <c r="BE100" s="246">
        <f t="shared" si="55"/>
        <v>0.22</v>
      </c>
      <c r="BF100" s="246">
        <f t="shared" si="51"/>
        <v>0</v>
      </c>
      <c r="BG100" s="246">
        <f t="shared" si="52"/>
        <v>0</v>
      </c>
      <c r="BH100" s="246">
        <f t="shared" si="53"/>
        <v>0</v>
      </c>
      <c r="BI100" s="246">
        <f t="shared" si="54"/>
        <v>0</v>
      </c>
      <c r="BK100" s="245">
        <v>220</v>
      </c>
      <c r="BL100" s="245">
        <v>0</v>
      </c>
      <c r="BM100" s="245">
        <v>0</v>
      </c>
      <c r="BN100" s="245">
        <v>0</v>
      </c>
      <c r="BP100" s="246">
        <f t="shared" si="67"/>
        <v>0.22</v>
      </c>
      <c r="BQ100" s="246">
        <f t="shared" si="67"/>
        <v>0</v>
      </c>
      <c r="BR100" s="246">
        <f t="shared" si="67"/>
        <v>0</v>
      </c>
      <c r="BS100" s="246">
        <f t="shared" si="67"/>
        <v>0</v>
      </c>
    </row>
    <row r="101" spans="1:71" ht="15.95" customHeight="1">
      <c r="A101" s="231">
        <f t="shared" si="46"/>
        <v>89</v>
      </c>
      <c r="B101" s="232" t="s">
        <v>1002</v>
      </c>
      <c r="C101" s="233" t="s">
        <v>704</v>
      </c>
      <c r="D101" s="233" t="s">
        <v>826</v>
      </c>
      <c r="E101" s="233" t="s">
        <v>903</v>
      </c>
      <c r="F101" s="232" t="s">
        <v>344</v>
      </c>
      <c r="G101" s="234"/>
      <c r="H101" s="234"/>
      <c r="I101" s="234"/>
      <c r="J101" s="235" t="s">
        <v>65</v>
      </c>
      <c r="K101" s="235" t="s">
        <v>82</v>
      </c>
      <c r="L101" s="236">
        <v>0.26</v>
      </c>
      <c r="M101" s="237" t="s">
        <v>82</v>
      </c>
      <c r="N101" s="238">
        <v>5</v>
      </c>
      <c r="O101" s="236">
        <v>0</v>
      </c>
      <c r="P101" s="236">
        <v>0.26</v>
      </c>
      <c r="Q101" s="236">
        <v>0</v>
      </c>
      <c r="R101" s="236">
        <v>0</v>
      </c>
      <c r="S101" s="236">
        <v>0</v>
      </c>
      <c r="T101" s="236">
        <v>0</v>
      </c>
      <c r="U101" s="237">
        <v>0</v>
      </c>
      <c r="V101" s="237">
        <f t="shared" si="58"/>
        <v>0.26</v>
      </c>
      <c r="W101" s="237" t="str">
        <f>'[1]Juni 2011'!Q202</f>
        <v>K</v>
      </c>
      <c r="X101" s="237">
        <f t="shared" si="59"/>
        <v>0</v>
      </c>
      <c r="Y101" s="237">
        <v>0.26</v>
      </c>
      <c r="Z101" s="239">
        <f t="shared" si="68"/>
        <v>1</v>
      </c>
      <c r="AA101" s="237">
        <v>0</v>
      </c>
      <c r="AB101" s="239">
        <f t="shared" si="60"/>
        <v>0</v>
      </c>
      <c r="AC101" s="237">
        <v>0</v>
      </c>
      <c r="AD101" s="239">
        <f t="shared" si="61"/>
        <v>0</v>
      </c>
      <c r="AE101" s="237">
        <v>0</v>
      </c>
      <c r="AF101" s="237">
        <f t="shared" si="62"/>
        <v>1.26</v>
      </c>
      <c r="AG101" s="237">
        <f t="shared" si="56"/>
        <v>-1</v>
      </c>
      <c r="AH101" s="239">
        <f t="shared" si="63"/>
        <v>0</v>
      </c>
      <c r="AI101" s="250"/>
      <c r="AJ101" s="251"/>
      <c r="AK101" s="235" t="s">
        <v>67</v>
      </c>
      <c r="AL101" s="235"/>
      <c r="AM101" s="259">
        <f t="shared" si="47"/>
        <v>0.26</v>
      </c>
      <c r="AN101" s="259">
        <f t="shared" si="48"/>
        <v>0</v>
      </c>
      <c r="AO101" s="259">
        <f t="shared" si="49"/>
        <v>0.26</v>
      </c>
      <c r="AP101" s="259">
        <f t="shared" si="50"/>
        <v>0</v>
      </c>
      <c r="AQ101" s="244">
        <f t="shared" si="64"/>
        <v>0.26</v>
      </c>
      <c r="AR101" s="244">
        <f t="shared" si="65"/>
        <v>0</v>
      </c>
      <c r="AS101" s="244">
        <f t="shared" si="66"/>
        <v>0.26</v>
      </c>
      <c r="AT101" s="243">
        <f t="shared" si="57"/>
        <v>0.26</v>
      </c>
      <c r="AU101" s="243">
        <v>260</v>
      </c>
      <c r="AW101" s="245">
        <v>0</v>
      </c>
      <c r="AX101" s="245">
        <v>260</v>
      </c>
      <c r="AY101" s="245"/>
      <c r="AZ101" s="245">
        <v>0</v>
      </c>
      <c r="BA101" s="245">
        <v>0</v>
      </c>
      <c r="BB101" s="245">
        <v>0</v>
      </c>
      <c r="BD101" s="246">
        <f t="shared" si="55"/>
        <v>0</v>
      </c>
      <c r="BE101" s="246">
        <f t="shared" si="55"/>
        <v>0.26</v>
      </c>
      <c r="BF101" s="246">
        <f t="shared" si="51"/>
        <v>0</v>
      </c>
      <c r="BG101" s="246">
        <f t="shared" si="52"/>
        <v>0</v>
      </c>
      <c r="BH101" s="246">
        <f t="shared" si="53"/>
        <v>0</v>
      </c>
      <c r="BI101" s="246">
        <f t="shared" si="54"/>
        <v>0</v>
      </c>
      <c r="BK101" s="245">
        <v>260</v>
      </c>
      <c r="BL101" s="245">
        <v>0</v>
      </c>
      <c r="BM101" s="245">
        <v>0</v>
      </c>
      <c r="BN101" s="245">
        <v>0</v>
      </c>
      <c r="BP101" s="246">
        <f t="shared" si="67"/>
        <v>0.26</v>
      </c>
      <c r="BQ101" s="246">
        <f t="shared" si="67"/>
        <v>0</v>
      </c>
      <c r="BR101" s="246">
        <f t="shared" si="67"/>
        <v>0</v>
      </c>
      <c r="BS101" s="246">
        <f t="shared" si="67"/>
        <v>0</v>
      </c>
    </row>
    <row r="102" spans="1:71" ht="15.95" customHeight="1">
      <c r="A102" s="231">
        <f t="shared" si="46"/>
        <v>90</v>
      </c>
      <c r="B102" s="232" t="s">
        <v>1003</v>
      </c>
      <c r="C102" s="233" t="s">
        <v>705</v>
      </c>
      <c r="D102" s="233" t="s">
        <v>827</v>
      </c>
      <c r="E102" s="233" t="s">
        <v>904</v>
      </c>
      <c r="F102" s="232" t="s">
        <v>344</v>
      </c>
      <c r="G102" s="234"/>
      <c r="H102" s="234"/>
      <c r="I102" s="234"/>
      <c r="J102" s="235" t="s">
        <v>65</v>
      </c>
      <c r="K102" s="235" t="s">
        <v>187</v>
      </c>
      <c r="L102" s="236">
        <v>0.55000000000000004</v>
      </c>
      <c r="M102" s="237" t="s">
        <v>82</v>
      </c>
      <c r="N102" s="238">
        <v>12</v>
      </c>
      <c r="O102" s="236">
        <v>0</v>
      </c>
      <c r="P102" s="236">
        <v>0.55000000000000004</v>
      </c>
      <c r="Q102" s="236">
        <v>0</v>
      </c>
      <c r="R102" s="236">
        <v>0</v>
      </c>
      <c r="S102" s="236">
        <v>0</v>
      </c>
      <c r="T102" s="236">
        <v>0</v>
      </c>
      <c r="U102" s="237">
        <v>0</v>
      </c>
      <c r="V102" s="237">
        <f t="shared" si="58"/>
        <v>0.55000000000000004</v>
      </c>
      <c r="W102" s="237" t="str">
        <f>'[1]Juni 2011'!Q203</f>
        <v>K</v>
      </c>
      <c r="X102" s="237">
        <f t="shared" si="59"/>
        <v>0</v>
      </c>
      <c r="Y102" s="237">
        <v>0.55000000000000004</v>
      </c>
      <c r="Z102" s="239">
        <f t="shared" si="68"/>
        <v>1</v>
      </c>
      <c r="AA102" s="237">
        <v>0</v>
      </c>
      <c r="AB102" s="239">
        <f t="shared" si="60"/>
        <v>0</v>
      </c>
      <c r="AC102" s="237">
        <v>0</v>
      </c>
      <c r="AD102" s="239">
        <f t="shared" si="61"/>
        <v>0</v>
      </c>
      <c r="AE102" s="237">
        <v>0</v>
      </c>
      <c r="AF102" s="237">
        <f t="shared" si="62"/>
        <v>1.55</v>
      </c>
      <c r="AG102" s="237">
        <f t="shared" si="56"/>
        <v>-1</v>
      </c>
      <c r="AH102" s="239">
        <f t="shared" si="63"/>
        <v>0</v>
      </c>
      <c r="AI102" s="250"/>
      <c r="AJ102" s="251"/>
      <c r="AK102" s="235" t="s">
        <v>67</v>
      </c>
      <c r="AL102" s="235"/>
      <c r="AM102" s="259">
        <f t="shared" si="47"/>
        <v>0.55000000000000004</v>
      </c>
      <c r="AN102" s="259">
        <f t="shared" si="48"/>
        <v>0</v>
      </c>
      <c r="AO102" s="259">
        <f t="shared" si="49"/>
        <v>0.55000000000000004</v>
      </c>
      <c r="AP102" s="259">
        <f t="shared" si="50"/>
        <v>0</v>
      </c>
      <c r="AQ102" s="244">
        <f t="shared" si="64"/>
        <v>0.55000000000000004</v>
      </c>
      <c r="AR102" s="244">
        <f t="shared" si="65"/>
        <v>0</v>
      </c>
      <c r="AS102" s="244">
        <f t="shared" si="66"/>
        <v>0.55000000000000004</v>
      </c>
      <c r="AT102" s="243">
        <f t="shared" si="57"/>
        <v>0.55000000000000004</v>
      </c>
      <c r="AU102" s="243">
        <v>550</v>
      </c>
      <c r="AW102" s="245">
        <v>0</v>
      </c>
      <c r="AX102" s="245">
        <v>550</v>
      </c>
      <c r="AY102" s="245"/>
      <c r="AZ102" s="245">
        <v>0</v>
      </c>
      <c r="BA102" s="245">
        <v>0</v>
      </c>
      <c r="BB102" s="245">
        <v>0</v>
      </c>
      <c r="BD102" s="246">
        <f t="shared" si="55"/>
        <v>0</v>
      </c>
      <c r="BE102" s="246">
        <f t="shared" si="55"/>
        <v>0.55000000000000004</v>
      </c>
      <c r="BF102" s="246">
        <f t="shared" si="51"/>
        <v>0</v>
      </c>
      <c r="BG102" s="246">
        <f t="shared" si="52"/>
        <v>0</v>
      </c>
      <c r="BH102" s="246">
        <f t="shared" si="53"/>
        <v>0</v>
      </c>
      <c r="BI102" s="246">
        <f t="shared" si="54"/>
        <v>0</v>
      </c>
      <c r="BK102" s="245">
        <v>550</v>
      </c>
      <c r="BL102" s="245">
        <v>0</v>
      </c>
      <c r="BM102" s="245">
        <v>0</v>
      </c>
      <c r="BN102" s="245">
        <v>0</v>
      </c>
      <c r="BP102" s="246">
        <f t="shared" si="67"/>
        <v>0.55000000000000004</v>
      </c>
      <c r="BQ102" s="246">
        <f t="shared" si="67"/>
        <v>0</v>
      </c>
      <c r="BR102" s="246">
        <f t="shared" si="67"/>
        <v>0</v>
      </c>
      <c r="BS102" s="246">
        <f t="shared" si="67"/>
        <v>0</v>
      </c>
    </row>
    <row r="103" spans="1:71" ht="15.95" customHeight="1">
      <c r="A103" s="231">
        <f t="shared" si="46"/>
        <v>91</v>
      </c>
      <c r="B103" s="232" t="s">
        <v>1004</v>
      </c>
      <c r="C103" s="233" t="s">
        <v>706</v>
      </c>
      <c r="D103" s="233"/>
      <c r="E103" s="233" t="s">
        <v>905</v>
      </c>
      <c r="F103" s="232" t="s">
        <v>344</v>
      </c>
      <c r="G103" s="234"/>
      <c r="H103" s="234"/>
      <c r="I103" s="234"/>
      <c r="J103" s="235" t="s">
        <v>65</v>
      </c>
      <c r="K103" s="235" t="s">
        <v>187</v>
      </c>
      <c r="L103" s="236">
        <v>0.78700000000000003</v>
      </c>
      <c r="M103" s="237" t="s">
        <v>175</v>
      </c>
      <c r="N103" s="238">
        <v>13</v>
      </c>
      <c r="O103" s="236">
        <v>0</v>
      </c>
      <c r="P103" s="236">
        <v>0.78700000000000003</v>
      </c>
      <c r="Q103" s="236">
        <v>0</v>
      </c>
      <c r="R103" s="236">
        <v>0</v>
      </c>
      <c r="S103" s="236">
        <v>0</v>
      </c>
      <c r="T103" s="236">
        <v>0</v>
      </c>
      <c r="U103" s="237">
        <v>0</v>
      </c>
      <c r="V103" s="237">
        <f t="shared" si="58"/>
        <v>0.78700000000000003</v>
      </c>
      <c r="W103" s="237" t="str">
        <f>'[1]Juni 2011'!Q208</f>
        <v>K</v>
      </c>
      <c r="X103" s="237">
        <f t="shared" si="59"/>
        <v>0</v>
      </c>
      <c r="Y103" s="237">
        <v>0.78700000000000003</v>
      </c>
      <c r="Z103" s="239">
        <f t="shared" si="68"/>
        <v>1</v>
      </c>
      <c r="AA103" s="237">
        <v>0</v>
      </c>
      <c r="AB103" s="239">
        <f t="shared" si="60"/>
        <v>0</v>
      </c>
      <c r="AC103" s="237">
        <v>0</v>
      </c>
      <c r="AD103" s="239">
        <f t="shared" si="61"/>
        <v>0</v>
      </c>
      <c r="AE103" s="237">
        <v>0</v>
      </c>
      <c r="AF103" s="237">
        <f t="shared" si="62"/>
        <v>1.7869999999999999</v>
      </c>
      <c r="AG103" s="237">
        <f t="shared" si="56"/>
        <v>-0.99999999999999989</v>
      </c>
      <c r="AH103" s="239">
        <f t="shared" si="63"/>
        <v>0</v>
      </c>
      <c r="AI103" s="250"/>
      <c r="AJ103" s="251"/>
      <c r="AK103" s="235" t="s">
        <v>67</v>
      </c>
      <c r="AL103" s="247"/>
      <c r="AM103" s="259">
        <f t="shared" si="47"/>
        <v>0.78700000000000003</v>
      </c>
      <c r="AN103" s="259">
        <f t="shared" si="48"/>
        <v>0</v>
      </c>
      <c r="AO103" s="259">
        <f t="shared" si="49"/>
        <v>0.78700000000000003</v>
      </c>
      <c r="AP103" s="259">
        <f t="shared" si="50"/>
        <v>0</v>
      </c>
      <c r="AQ103" s="244">
        <f t="shared" si="64"/>
        <v>0.78700000000000003</v>
      </c>
      <c r="AR103" s="244">
        <f t="shared" si="65"/>
        <v>0</v>
      </c>
      <c r="AS103" s="244">
        <f t="shared" si="66"/>
        <v>0.78700000000000003</v>
      </c>
      <c r="AT103" s="243">
        <f t="shared" si="57"/>
        <v>0.78700000000000003</v>
      </c>
      <c r="AU103" s="243">
        <v>787</v>
      </c>
      <c r="AW103" s="245">
        <v>0</v>
      </c>
      <c r="AX103" s="245">
        <v>787</v>
      </c>
      <c r="AY103" s="245"/>
      <c r="AZ103" s="245">
        <v>0</v>
      </c>
      <c r="BA103" s="245">
        <v>0</v>
      </c>
      <c r="BB103" s="245">
        <v>0</v>
      </c>
      <c r="BD103" s="246">
        <f t="shared" si="55"/>
        <v>0</v>
      </c>
      <c r="BE103" s="246">
        <f t="shared" si="55"/>
        <v>0.78700000000000003</v>
      </c>
      <c r="BF103" s="246">
        <f t="shared" si="51"/>
        <v>0</v>
      </c>
      <c r="BG103" s="246">
        <f t="shared" si="52"/>
        <v>0</v>
      </c>
      <c r="BH103" s="246">
        <f t="shared" si="53"/>
        <v>0</v>
      </c>
      <c r="BI103" s="246">
        <f t="shared" si="54"/>
        <v>0</v>
      </c>
      <c r="BK103" s="245">
        <v>787</v>
      </c>
      <c r="BL103" s="245">
        <v>0</v>
      </c>
      <c r="BM103" s="245">
        <v>0</v>
      </c>
      <c r="BN103" s="245">
        <v>0</v>
      </c>
      <c r="BP103" s="246">
        <f t="shared" si="67"/>
        <v>0.78700000000000003</v>
      </c>
      <c r="BQ103" s="246">
        <f t="shared" si="67"/>
        <v>0</v>
      </c>
      <c r="BR103" s="246">
        <f t="shared" si="67"/>
        <v>0</v>
      </c>
      <c r="BS103" s="246">
        <f t="shared" si="67"/>
        <v>0</v>
      </c>
    </row>
    <row r="104" spans="1:71" ht="15.95" customHeight="1">
      <c r="A104" s="231">
        <f t="shared" si="46"/>
        <v>92</v>
      </c>
      <c r="B104" s="232" t="s">
        <v>1005</v>
      </c>
      <c r="C104" s="233" t="s">
        <v>707</v>
      </c>
      <c r="D104" s="233" t="s">
        <v>828</v>
      </c>
      <c r="E104" s="233" t="s">
        <v>904</v>
      </c>
      <c r="F104" s="232" t="s">
        <v>344</v>
      </c>
      <c r="G104" s="234"/>
      <c r="H104" s="234"/>
      <c r="I104" s="234"/>
      <c r="J104" s="235" t="s">
        <v>65</v>
      </c>
      <c r="K104" s="247" t="s">
        <v>145</v>
      </c>
      <c r="L104" s="236">
        <v>0.55000000000000004</v>
      </c>
      <c r="M104" s="237" t="s">
        <v>188</v>
      </c>
      <c r="N104" s="238">
        <v>13</v>
      </c>
      <c r="O104" s="236">
        <v>0</v>
      </c>
      <c r="P104" s="236">
        <v>0.55000000000000004</v>
      </c>
      <c r="Q104" s="236">
        <v>0</v>
      </c>
      <c r="R104" s="236">
        <v>0</v>
      </c>
      <c r="S104" s="236">
        <v>0</v>
      </c>
      <c r="T104" s="236">
        <v>0</v>
      </c>
      <c r="U104" s="237">
        <v>0</v>
      </c>
      <c r="V104" s="237">
        <f t="shared" si="58"/>
        <v>0.55000000000000004</v>
      </c>
      <c r="W104" s="300" t="str">
        <f>'[1]Juni 2011'!Q204</f>
        <v>K</v>
      </c>
      <c r="X104" s="237">
        <f t="shared" si="59"/>
        <v>0</v>
      </c>
      <c r="Y104" s="237">
        <v>0.55000000000000004</v>
      </c>
      <c r="Z104" s="239">
        <f t="shared" si="68"/>
        <v>1</v>
      </c>
      <c r="AA104" s="237">
        <v>0</v>
      </c>
      <c r="AB104" s="239">
        <f t="shared" si="60"/>
        <v>0</v>
      </c>
      <c r="AC104" s="237">
        <v>0</v>
      </c>
      <c r="AD104" s="239">
        <f t="shared" si="61"/>
        <v>0</v>
      </c>
      <c r="AE104" s="237">
        <v>0</v>
      </c>
      <c r="AF104" s="237">
        <f t="shared" si="62"/>
        <v>1.55</v>
      </c>
      <c r="AG104" s="237">
        <f t="shared" si="56"/>
        <v>-1</v>
      </c>
      <c r="AH104" s="239">
        <f t="shared" si="63"/>
        <v>0</v>
      </c>
      <c r="AI104" s="250">
        <v>166</v>
      </c>
      <c r="AJ104" s="251">
        <v>293</v>
      </c>
      <c r="AK104" s="235" t="s">
        <v>67</v>
      </c>
      <c r="AL104" s="247"/>
      <c r="AM104" s="259">
        <f t="shared" si="47"/>
        <v>0.55000000000000004</v>
      </c>
      <c r="AN104" s="259">
        <f t="shared" si="48"/>
        <v>0</v>
      </c>
      <c r="AO104" s="259">
        <f t="shared" si="49"/>
        <v>0.55000000000000004</v>
      </c>
      <c r="AP104" s="259">
        <f t="shared" si="50"/>
        <v>0</v>
      </c>
      <c r="AQ104" s="244">
        <f t="shared" si="64"/>
        <v>0.55000000000000004</v>
      </c>
      <c r="AR104" s="244">
        <f t="shared" si="65"/>
        <v>0</v>
      </c>
      <c r="AS104" s="244">
        <f t="shared" si="66"/>
        <v>0.55000000000000004</v>
      </c>
      <c r="AT104" s="243">
        <f t="shared" si="57"/>
        <v>0.55000000000000004</v>
      </c>
      <c r="AU104" s="243">
        <v>550</v>
      </c>
      <c r="AW104" s="245">
        <v>0</v>
      </c>
      <c r="AX104" s="245">
        <v>550</v>
      </c>
      <c r="AY104" s="245"/>
      <c r="AZ104" s="245">
        <v>0</v>
      </c>
      <c r="BA104" s="245">
        <v>0</v>
      </c>
      <c r="BB104" s="245">
        <v>0</v>
      </c>
      <c r="BD104" s="246">
        <f t="shared" si="55"/>
        <v>0</v>
      </c>
      <c r="BE104" s="246">
        <f t="shared" si="55"/>
        <v>0.55000000000000004</v>
      </c>
      <c r="BF104" s="246">
        <f t="shared" si="51"/>
        <v>0</v>
      </c>
      <c r="BG104" s="246">
        <f t="shared" si="52"/>
        <v>0</v>
      </c>
      <c r="BH104" s="246">
        <f t="shared" si="53"/>
        <v>0</v>
      </c>
      <c r="BI104" s="246">
        <f t="shared" si="54"/>
        <v>0</v>
      </c>
      <c r="BK104" s="245">
        <v>550</v>
      </c>
      <c r="BL104" s="245">
        <v>0</v>
      </c>
      <c r="BM104" s="245">
        <v>0</v>
      </c>
      <c r="BN104" s="245">
        <v>0</v>
      </c>
      <c r="BP104" s="246">
        <f t="shared" si="67"/>
        <v>0.55000000000000004</v>
      </c>
      <c r="BQ104" s="246">
        <f t="shared" si="67"/>
        <v>0</v>
      </c>
      <c r="BR104" s="246">
        <f t="shared" si="67"/>
        <v>0</v>
      </c>
      <c r="BS104" s="246">
        <f t="shared" si="67"/>
        <v>0</v>
      </c>
    </row>
    <row r="105" spans="1:71" ht="15.95" customHeight="1">
      <c r="A105" s="231">
        <f t="shared" si="46"/>
        <v>93</v>
      </c>
      <c r="B105" s="232" t="s">
        <v>1006</v>
      </c>
      <c r="C105" s="233" t="s">
        <v>708</v>
      </c>
      <c r="D105" s="233"/>
      <c r="E105" s="233" t="s">
        <v>904</v>
      </c>
      <c r="F105" s="232" t="s">
        <v>344</v>
      </c>
      <c r="G105" s="234"/>
      <c r="H105" s="234"/>
      <c r="I105" s="234"/>
      <c r="J105" s="235" t="s">
        <v>65</v>
      </c>
      <c r="K105" s="235" t="s">
        <v>95</v>
      </c>
      <c r="L105" s="236">
        <v>1.5</v>
      </c>
      <c r="M105" s="237">
        <v>0.8</v>
      </c>
      <c r="N105" s="238">
        <v>8</v>
      </c>
      <c r="O105" s="236">
        <v>0</v>
      </c>
      <c r="P105" s="236">
        <v>1.5</v>
      </c>
      <c r="Q105" s="236">
        <v>0</v>
      </c>
      <c r="R105" s="236">
        <v>0</v>
      </c>
      <c r="S105" s="236">
        <v>0</v>
      </c>
      <c r="T105" s="236">
        <v>0</v>
      </c>
      <c r="U105" s="237">
        <v>0</v>
      </c>
      <c r="V105" s="237">
        <f t="shared" si="58"/>
        <v>1.5</v>
      </c>
      <c r="W105" s="237" t="str">
        <f>'[1]Juni 2011'!Q65</f>
        <v>K</v>
      </c>
      <c r="X105" s="237">
        <f t="shared" si="59"/>
        <v>0</v>
      </c>
      <c r="Y105" s="237">
        <v>1.5</v>
      </c>
      <c r="Z105" s="239">
        <f t="shared" si="68"/>
        <v>1</v>
      </c>
      <c r="AA105" s="237">
        <v>0</v>
      </c>
      <c r="AB105" s="239">
        <f t="shared" si="60"/>
        <v>0</v>
      </c>
      <c r="AC105" s="237">
        <v>0</v>
      </c>
      <c r="AD105" s="239">
        <f t="shared" si="61"/>
        <v>0</v>
      </c>
      <c r="AE105" s="237">
        <v>0</v>
      </c>
      <c r="AF105" s="237">
        <f t="shared" si="62"/>
        <v>2.5</v>
      </c>
      <c r="AG105" s="237">
        <f t="shared" si="56"/>
        <v>-1</v>
      </c>
      <c r="AH105" s="239">
        <f t="shared" si="63"/>
        <v>0</v>
      </c>
      <c r="AI105" s="250"/>
      <c r="AJ105" s="251"/>
      <c r="AK105" s="235" t="s">
        <v>67</v>
      </c>
      <c r="AL105" s="235"/>
      <c r="AM105" s="259">
        <f t="shared" si="47"/>
        <v>1.5</v>
      </c>
      <c r="AN105" s="259">
        <f t="shared" si="48"/>
        <v>0</v>
      </c>
      <c r="AO105" s="259">
        <f t="shared" si="49"/>
        <v>1.5</v>
      </c>
      <c r="AP105" s="259">
        <f t="shared" si="50"/>
        <v>0</v>
      </c>
      <c r="AQ105" s="244">
        <f t="shared" si="64"/>
        <v>1.5</v>
      </c>
      <c r="AR105" s="244">
        <f t="shared" si="65"/>
        <v>0</v>
      </c>
      <c r="AS105" s="244">
        <f t="shared" si="66"/>
        <v>1.5</v>
      </c>
      <c r="AT105" s="243">
        <f t="shared" si="57"/>
        <v>1.5</v>
      </c>
      <c r="AU105" s="243">
        <v>1500</v>
      </c>
      <c r="AW105" s="245">
        <v>0</v>
      </c>
      <c r="AX105" s="245">
        <v>1500</v>
      </c>
      <c r="AY105" s="245"/>
      <c r="AZ105" s="245">
        <v>0</v>
      </c>
      <c r="BA105" s="245">
        <v>0</v>
      </c>
      <c r="BB105" s="245">
        <v>0</v>
      </c>
      <c r="BD105" s="246">
        <f t="shared" si="55"/>
        <v>0</v>
      </c>
      <c r="BE105" s="246">
        <f t="shared" si="55"/>
        <v>1.5</v>
      </c>
      <c r="BF105" s="246">
        <f t="shared" si="51"/>
        <v>0</v>
      </c>
      <c r="BG105" s="246">
        <f t="shared" si="52"/>
        <v>0</v>
      </c>
      <c r="BH105" s="246">
        <f t="shared" si="53"/>
        <v>0</v>
      </c>
      <c r="BI105" s="246">
        <f t="shared" si="54"/>
        <v>0</v>
      </c>
      <c r="BK105" s="245">
        <v>1500</v>
      </c>
      <c r="BL105" s="245">
        <v>0</v>
      </c>
      <c r="BM105" s="245">
        <v>0</v>
      </c>
      <c r="BN105" s="245">
        <v>0</v>
      </c>
      <c r="BP105" s="246">
        <f t="shared" si="67"/>
        <v>1.5</v>
      </c>
      <c r="BQ105" s="246">
        <f t="shared" si="67"/>
        <v>0</v>
      </c>
      <c r="BR105" s="246">
        <f t="shared" si="67"/>
        <v>0</v>
      </c>
      <c r="BS105" s="246">
        <f t="shared" si="67"/>
        <v>0</v>
      </c>
    </row>
    <row r="106" spans="1:71" ht="15.95" customHeight="1">
      <c r="A106" s="231">
        <f t="shared" si="46"/>
        <v>94</v>
      </c>
      <c r="B106" s="232" t="s">
        <v>1007</v>
      </c>
      <c r="C106" s="233" t="s">
        <v>709</v>
      </c>
      <c r="D106" s="233"/>
      <c r="E106" s="233" t="s">
        <v>906</v>
      </c>
      <c r="F106" s="232" t="s">
        <v>344</v>
      </c>
      <c r="G106" s="234"/>
      <c r="H106" s="234"/>
      <c r="I106" s="234"/>
      <c r="J106" s="235" t="s">
        <v>65</v>
      </c>
      <c r="K106" s="235" t="s">
        <v>66</v>
      </c>
      <c r="L106" s="236">
        <v>0.28000000000000003</v>
      </c>
      <c r="M106" s="237" t="s">
        <v>66</v>
      </c>
      <c r="N106" s="238">
        <v>4</v>
      </c>
      <c r="O106" s="236">
        <v>0</v>
      </c>
      <c r="P106" s="236">
        <v>0.28000000000000003</v>
      </c>
      <c r="Q106" s="236">
        <v>0</v>
      </c>
      <c r="R106" s="236">
        <v>0</v>
      </c>
      <c r="S106" s="236">
        <v>0</v>
      </c>
      <c r="T106" s="236">
        <v>0</v>
      </c>
      <c r="U106" s="237">
        <v>0</v>
      </c>
      <c r="V106" s="237">
        <f t="shared" si="58"/>
        <v>0.28000000000000003</v>
      </c>
      <c r="W106" s="237" t="str">
        <f>'[1]Juni 2011'!Q59</f>
        <v>K</v>
      </c>
      <c r="X106" s="237">
        <f t="shared" si="59"/>
        <v>0</v>
      </c>
      <c r="Y106" s="237">
        <v>0.28000000000000003</v>
      </c>
      <c r="Z106" s="239">
        <f t="shared" si="68"/>
        <v>1</v>
      </c>
      <c r="AA106" s="237">
        <v>0</v>
      </c>
      <c r="AB106" s="239">
        <f t="shared" si="60"/>
        <v>0</v>
      </c>
      <c r="AC106" s="237">
        <v>0</v>
      </c>
      <c r="AD106" s="239">
        <f t="shared" si="61"/>
        <v>0</v>
      </c>
      <c r="AE106" s="237">
        <v>0</v>
      </c>
      <c r="AF106" s="237">
        <f t="shared" si="62"/>
        <v>1.28</v>
      </c>
      <c r="AG106" s="237">
        <f t="shared" si="56"/>
        <v>-1</v>
      </c>
      <c r="AH106" s="239">
        <f t="shared" si="63"/>
        <v>0</v>
      </c>
      <c r="AI106" s="250"/>
      <c r="AJ106" s="251"/>
      <c r="AK106" s="235" t="s">
        <v>67</v>
      </c>
      <c r="AL106" s="235"/>
      <c r="AM106" s="259">
        <f t="shared" si="47"/>
        <v>0.28000000000000003</v>
      </c>
      <c r="AN106" s="259">
        <f t="shared" si="48"/>
        <v>0</v>
      </c>
      <c r="AO106" s="259">
        <f t="shared" si="49"/>
        <v>0.28000000000000003</v>
      </c>
      <c r="AP106" s="259">
        <f t="shared" si="50"/>
        <v>0</v>
      </c>
      <c r="AQ106" s="244">
        <f t="shared" si="64"/>
        <v>0.28000000000000003</v>
      </c>
      <c r="AR106" s="244">
        <f t="shared" si="65"/>
        <v>0</v>
      </c>
      <c r="AS106" s="244">
        <f t="shared" si="66"/>
        <v>0.28000000000000003</v>
      </c>
      <c r="AT106" s="243">
        <f t="shared" si="57"/>
        <v>0.28000000000000003</v>
      </c>
      <c r="AU106" s="243">
        <v>280</v>
      </c>
      <c r="AW106" s="245">
        <v>0</v>
      </c>
      <c r="AX106" s="245">
        <v>280</v>
      </c>
      <c r="AY106" s="245"/>
      <c r="AZ106" s="245">
        <v>0</v>
      </c>
      <c r="BA106" s="245">
        <v>0</v>
      </c>
      <c r="BB106" s="245">
        <v>0</v>
      </c>
      <c r="BD106" s="246">
        <f t="shared" si="55"/>
        <v>0</v>
      </c>
      <c r="BE106" s="246">
        <f t="shared" si="55"/>
        <v>0.28000000000000003</v>
      </c>
      <c r="BF106" s="246">
        <f t="shared" si="51"/>
        <v>0</v>
      </c>
      <c r="BG106" s="246">
        <f t="shared" si="52"/>
        <v>0</v>
      </c>
      <c r="BH106" s="246">
        <f t="shared" si="53"/>
        <v>0</v>
      </c>
      <c r="BI106" s="246">
        <f t="shared" si="54"/>
        <v>0</v>
      </c>
      <c r="BK106" s="245">
        <v>280</v>
      </c>
      <c r="BL106" s="245">
        <v>0</v>
      </c>
      <c r="BM106" s="245">
        <v>0</v>
      </c>
      <c r="BN106" s="245">
        <v>0</v>
      </c>
      <c r="BP106" s="246">
        <f t="shared" si="67"/>
        <v>0.28000000000000003</v>
      </c>
      <c r="BQ106" s="246">
        <f t="shared" si="67"/>
        <v>0</v>
      </c>
      <c r="BR106" s="246">
        <f t="shared" si="67"/>
        <v>0</v>
      </c>
      <c r="BS106" s="246">
        <f t="shared" si="67"/>
        <v>0</v>
      </c>
    </row>
    <row r="107" spans="1:71" ht="15.95" customHeight="1">
      <c r="A107" s="231">
        <f t="shared" si="46"/>
        <v>95</v>
      </c>
      <c r="B107" s="232" t="s">
        <v>1008</v>
      </c>
      <c r="C107" s="233" t="s">
        <v>710</v>
      </c>
      <c r="D107" s="233" t="s">
        <v>829</v>
      </c>
      <c r="E107" s="233" t="s">
        <v>907</v>
      </c>
      <c r="F107" s="232" t="s">
        <v>344</v>
      </c>
      <c r="G107" s="234"/>
      <c r="H107" s="234"/>
      <c r="I107" s="234"/>
      <c r="J107" s="235" t="s">
        <v>65</v>
      </c>
      <c r="K107" s="235" t="s">
        <v>145</v>
      </c>
      <c r="L107" s="236">
        <v>0.35</v>
      </c>
      <c r="M107" s="237" t="s">
        <v>145</v>
      </c>
      <c r="N107" s="238">
        <v>12</v>
      </c>
      <c r="O107" s="236">
        <v>0</v>
      </c>
      <c r="P107" s="236">
        <v>0.35</v>
      </c>
      <c r="Q107" s="236">
        <v>0</v>
      </c>
      <c r="R107" s="236">
        <v>0</v>
      </c>
      <c r="S107" s="236">
        <v>0</v>
      </c>
      <c r="T107" s="236">
        <v>0</v>
      </c>
      <c r="U107" s="237">
        <v>0</v>
      </c>
      <c r="V107" s="237">
        <f t="shared" si="58"/>
        <v>0.35</v>
      </c>
      <c r="W107" s="237" t="str">
        <f>'[1]Juni 2011'!Q60</f>
        <v>K</v>
      </c>
      <c r="X107" s="237">
        <f t="shared" si="59"/>
        <v>0</v>
      </c>
      <c r="Y107" s="237">
        <v>0.35</v>
      </c>
      <c r="Z107" s="239">
        <f t="shared" si="68"/>
        <v>1</v>
      </c>
      <c r="AA107" s="237">
        <v>0</v>
      </c>
      <c r="AB107" s="239">
        <f t="shared" si="60"/>
        <v>0</v>
      </c>
      <c r="AC107" s="237">
        <v>0</v>
      </c>
      <c r="AD107" s="239">
        <f t="shared" si="61"/>
        <v>0</v>
      </c>
      <c r="AE107" s="237">
        <v>0</v>
      </c>
      <c r="AF107" s="237">
        <f t="shared" si="62"/>
        <v>1.35</v>
      </c>
      <c r="AG107" s="237">
        <f t="shared" si="56"/>
        <v>-1</v>
      </c>
      <c r="AH107" s="239">
        <f t="shared" si="63"/>
        <v>0</v>
      </c>
      <c r="AI107" s="250"/>
      <c r="AJ107" s="251"/>
      <c r="AK107" s="235" t="s">
        <v>67</v>
      </c>
      <c r="AL107" s="235"/>
      <c r="AM107" s="259">
        <f t="shared" si="47"/>
        <v>0.35</v>
      </c>
      <c r="AN107" s="259">
        <f t="shared" si="48"/>
        <v>0</v>
      </c>
      <c r="AO107" s="259">
        <f t="shared" si="49"/>
        <v>0.35</v>
      </c>
      <c r="AP107" s="259">
        <f t="shared" si="50"/>
        <v>0</v>
      </c>
      <c r="AQ107" s="244">
        <f t="shared" si="64"/>
        <v>0.35</v>
      </c>
      <c r="AR107" s="244">
        <f t="shared" si="65"/>
        <v>0</v>
      </c>
      <c r="AS107" s="244">
        <f t="shared" si="66"/>
        <v>0.35</v>
      </c>
      <c r="AT107" s="243">
        <f t="shared" si="57"/>
        <v>0.35</v>
      </c>
      <c r="AU107" s="243">
        <v>350</v>
      </c>
      <c r="AW107" s="245">
        <v>0</v>
      </c>
      <c r="AX107" s="245">
        <v>350</v>
      </c>
      <c r="AY107" s="245"/>
      <c r="AZ107" s="245">
        <v>0</v>
      </c>
      <c r="BA107" s="245">
        <v>0</v>
      </c>
      <c r="BB107" s="245">
        <v>0</v>
      </c>
      <c r="BD107" s="246">
        <f t="shared" si="55"/>
        <v>0</v>
      </c>
      <c r="BE107" s="246">
        <f t="shared" si="55"/>
        <v>0.35</v>
      </c>
      <c r="BF107" s="246">
        <f t="shared" si="51"/>
        <v>0</v>
      </c>
      <c r="BG107" s="246">
        <f t="shared" si="52"/>
        <v>0</v>
      </c>
      <c r="BH107" s="246">
        <f t="shared" si="53"/>
        <v>0</v>
      </c>
      <c r="BI107" s="246">
        <f t="shared" si="54"/>
        <v>0</v>
      </c>
      <c r="BK107" s="245">
        <v>350</v>
      </c>
      <c r="BL107" s="245">
        <v>0</v>
      </c>
      <c r="BM107" s="245">
        <v>0</v>
      </c>
      <c r="BN107" s="245">
        <v>0</v>
      </c>
      <c r="BP107" s="246">
        <f t="shared" si="67"/>
        <v>0.35</v>
      </c>
      <c r="BQ107" s="246">
        <f t="shared" si="67"/>
        <v>0</v>
      </c>
      <c r="BR107" s="246">
        <f t="shared" si="67"/>
        <v>0</v>
      </c>
      <c r="BS107" s="246">
        <f t="shared" si="67"/>
        <v>0</v>
      </c>
    </row>
    <row r="108" spans="1:71" ht="15.95" customHeight="1">
      <c r="A108" s="231">
        <f t="shared" si="46"/>
        <v>96</v>
      </c>
      <c r="B108" s="232" t="s">
        <v>1009</v>
      </c>
      <c r="C108" s="233" t="s">
        <v>711</v>
      </c>
      <c r="D108" s="233"/>
      <c r="E108" s="233" t="s">
        <v>904</v>
      </c>
      <c r="F108" s="232" t="s">
        <v>344</v>
      </c>
      <c r="G108" s="234"/>
      <c r="H108" s="234"/>
      <c r="I108" s="234"/>
      <c r="J108" s="235" t="s">
        <v>65</v>
      </c>
      <c r="K108" s="235" t="s">
        <v>187</v>
      </c>
      <c r="L108" s="236">
        <v>0.3</v>
      </c>
      <c r="M108" s="237" t="s">
        <v>193</v>
      </c>
      <c r="N108" s="238">
        <v>4</v>
      </c>
      <c r="O108" s="236">
        <v>0</v>
      </c>
      <c r="P108" s="236">
        <v>0.3</v>
      </c>
      <c r="Q108" s="236">
        <v>0</v>
      </c>
      <c r="R108" s="236">
        <v>0</v>
      </c>
      <c r="S108" s="236">
        <v>0</v>
      </c>
      <c r="T108" s="236">
        <v>0</v>
      </c>
      <c r="U108" s="237">
        <v>0</v>
      </c>
      <c r="V108" s="237">
        <f t="shared" si="58"/>
        <v>0.3</v>
      </c>
      <c r="W108" s="237" t="str">
        <f>'[1]Juni 2011'!Q61</f>
        <v>K</v>
      </c>
      <c r="X108" s="237">
        <f t="shared" si="59"/>
        <v>0</v>
      </c>
      <c r="Y108" s="237">
        <v>0.3</v>
      </c>
      <c r="Z108" s="239">
        <f t="shared" si="68"/>
        <v>1</v>
      </c>
      <c r="AA108" s="237">
        <v>0</v>
      </c>
      <c r="AB108" s="239">
        <f t="shared" si="60"/>
        <v>0</v>
      </c>
      <c r="AC108" s="237">
        <v>0</v>
      </c>
      <c r="AD108" s="239">
        <f t="shared" si="61"/>
        <v>0</v>
      </c>
      <c r="AE108" s="237">
        <v>0</v>
      </c>
      <c r="AF108" s="237">
        <f t="shared" si="62"/>
        <v>1.3</v>
      </c>
      <c r="AG108" s="237">
        <f t="shared" si="56"/>
        <v>-1</v>
      </c>
      <c r="AH108" s="239">
        <f t="shared" si="63"/>
        <v>0</v>
      </c>
      <c r="AI108" s="250"/>
      <c r="AJ108" s="251"/>
      <c r="AK108" s="235" t="s">
        <v>67</v>
      </c>
      <c r="AL108" s="235"/>
      <c r="AM108" s="259">
        <f t="shared" si="47"/>
        <v>0.3</v>
      </c>
      <c r="AN108" s="259">
        <f t="shared" si="48"/>
        <v>0</v>
      </c>
      <c r="AO108" s="259">
        <f t="shared" si="49"/>
        <v>0.3</v>
      </c>
      <c r="AP108" s="259">
        <f t="shared" si="50"/>
        <v>0</v>
      </c>
      <c r="AQ108" s="244">
        <f t="shared" si="64"/>
        <v>0.3</v>
      </c>
      <c r="AR108" s="244">
        <f t="shared" si="65"/>
        <v>0</v>
      </c>
      <c r="AS108" s="244">
        <f t="shared" si="66"/>
        <v>0.3</v>
      </c>
      <c r="AT108" s="243">
        <f t="shared" si="57"/>
        <v>0.3</v>
      </c>
      <c r="AU108" s="243">
        <v>300</v>
      </c>
      <c r="AW108" s="245">
        <v>0</v>
      </c>
      <c r="AX108" s="245">
        <v>300</v>
      </c>
      <c r="AY108" s="245"/>
      <c r="AZ108" s="245">
        <v>0</v>
      </c>
      <c r="BA108" s="245">
        <v>0</v>
      </c>
      <c r="BB108" s="245">
        <v>0</v>
      </c>
      <c r="BD108" s="246">
        <f t="shared" si="55"/>
        <v>0</v>
      </c>
      <c r="BE108" s="246">
        <f t="shared" si="55"/>
        <v>0.3</v>
      </c>
      <c r="BF108" s="246">
        <f t="shared" si="51"/>
        <v>0</v>
      </c>
      <c r="BG108" s="246">
        <f t="shared" si="52"/>
        <v>0</v>
      </c>
      <c r="BH108" s="246">
        <f t="shared" si="53"/>
        <v>0</v>
      </c>
      <c r="BI108" s="246">
        <f t="shared" si="54"/>
        <v>0</v>
      </c>
      <c r="BK108" s="245">
        <v>300</v>
      </c>
      <c r="BL108" s="245">
        <v>0</v>
      </c>
      <c r="BM108" s="245">
        <v>0</v>
      </c>
      <c r="BN108" s="245">
        <v>0</v>
      </c>
      <c r="BP108" s="246">
        <f t="shared" si="67"/>
        <v>0.3</v>
      </c>
      <c r="BQ108" s="246">
        <f t="shared" si="67"/>
        <v>0</v>
      </c>
      <c r="BR108" s="246">
        <f t="shared" si="67"/>
        <v>0</v>
      </c>
      <c r="BS108" s="246">
        <f t="shared" si="67"/>
        <v>0</v>
      </c>
    </row>
    <row r="109" spans="1:71" ht="15.95" customHeight="1">
      <c r="A109" s="231">
        <f t="shared" si="46"/>
        <v>97</v>
      </c>
      <c r="B109" s="232" t="s">
        <v>1010</v>
      </c>
      <c r="C109" s="442" t="s">
        <v>712</v>
      </c>
      <c r="D109" s="443"/>
      <c r="E109" s="233" t="s">
        <v>908</v>
      </c>
      <c r="F109" s="232" t="s">
        <v>344</v>
      </c>
      <c r="G109" s="234"/>
      <c r="H109" s="234"/>
      <c r="I109" s="234"/>
      <c r="J109" s="235" t="s">
        <v>65</v>
      </c>
      <c r="K109" s="235" t="s">
        <v>195</v>
      </c>
      <c r="L109" s="236">
        <v>2.15</v>
      </c>
      <c r="M109" s="237" t="s">
        <v>196</v>
      </c>
      <c r="N109" s="238">
        <v>3</v>
      </c>
      <c r="O109" s="236">
        <f>L109-Q109</f>
        <v>1.1499999999999999</v>
      </c>
      <c r="P109" s="236">
        <v>0</v>
      </c>
      <c r="Q109" s="236">
        <v>1</v>
      </c>
      <c r="R109" s="236">
        <v>0</v>
      </c>
      <c r="S109" s="236">
        <v>0</v>
      </c>
      <c r="T109" s="236">
        <v>0</v>
      </c>
      <c r="U109" s="237">
        <v>0</v>
      </c>
      <c r="V109" s="237">
        <f t="shared" si="58"/>
        <v>2.15</v>
      </c>
      <c r="W109" s="237" t="str">
        <f>'[1]Juni 2011'!Q158</f>
        <v>K</v>
      </c>
      <c r="X109" s="237">
        <f t="shared" si="59"/>
        <v>0</v>
      </c>
      <c r="Y109" s="237">
        <v>1.5</v>
      </c>
      <c r="Z109" s="239">
        <f t="shared" si="68"/>
        <v>0.69767441860465118</v>
      </c>
      <c r="AA109" s="301">
        <v>0.3</v>
      </c>
      <c r="AB109" s="239">
        <f t="shared" si="60"/>
        <v>0.13953488372093023</v>
      </c>
      <c r="AC109" s="301">
        <v>0.35</v>
      </c>
      <c r="AD109" s="239">
        <f t="shared" si="61"/>
        <v>0.16279069767441859</v>
      </c>
      <c r="AE109" s="237">
        <v>0</v>
      </c>
      <c r="AF109" s="237">
        <f t="shared" si="62"/>
        <v>3.1499999999999995</v>
      </c>
      <c r="AG109" s="237">
        <f t="shared" si="56"/>
        <v>-0.99999999999999956</v>
      </c>
      <c r="AH109" s="239">
        <f t="shared" si="63"/>
        <v>0</v>
      </c>
      <c r="AI109" s="250"/>
      <c r="AJ109" s="251"/>
      <c r="AK109" s="235" t="s">
        <v>67</v>
      </c>
      <c r="AL109" s="235"/>
      <c r="AM109" s="259">
        <f t="shared" si="47"/>
        <v>2.15</v>
      </c>
      <c r="AN109" s="259">
        <f t="shared" si="48"/>
        <v>0</v>
      </c>
      <c r="AO109" s="259">
        <f t="shared" si="49"/>
        <v>2.15</v>
      </c>
      <c r="AP109" s="259">
        <f t="shared" si="50"/>
        <v>0</v>
      </c>
      <c r="AQ109" s="244">
        <f t="shared" si="64"/>
        <v>2.15</v>
      </c>
      <c r="AR109" s="244">
        <f t="shared" si="65"/>
        <v>0</v>
      </c>
      <c r="AS109" s="244">
        <f t="shared" si="66"/>
        <v>2.15</v>
      </c>
      <c r="AT109" s="243">
        <f t="shared" si="57"/>
        <v>2.15</v>
      </c>
      <c r="AU109" s="243">
        <v>2150</v>
      </c>
      <c r="AW109" s="245">
        <v>1000</v>
      </c>
      <c r="AX109" s="245"/>
      <c r="AY109" s="245">
        <v>1000</v>
      </c>
      <c r="AZ109" s="245">
        <v>0</v>
      </c>
      <c r="BA109" s="245"/>
      <c r="BB109" s="245">
        <v>0</v>
      </c>
      <c r="BD109" s="246">
        <f t="shared" si="55"/>
        <v>1</v>
      </c>
      <c r="BE109" s="246">
        <f t="shared" si="55"/>
        <v>0</v>
      </c>
      <c r="BF109" s="246">
        <f t="shared" si="51"/>
        <v>1</v>
      </c>
      <c r="BG109" s="246">
        <f t="shared" si="52"/>
        <v>0</v>
      </c>
      <c r="BH109" s="246">
        <f t="shared" si="53"/>
        <v>0</v>
      </c>
      <c r="BI109" s="246">
        <f t="shared" si="54"/>
        <v>0</v>
      </c>
      <c r="BK109" s="245">
        <v>1500</v>
      </c>
      <c r="BL109" s="245">
        <v>300</v>
      </c>
      <c r="BM109" s="245">
        <v>350</v>
      </c>
      <c r="BN109" s="245">
        <v>0</v>
      </c>
      <c r="BP109" s="246">
        <f t="shared" si="67"/>
        <v>1.5</v>
      </c>
      <c r="BQ109" s="246">
        <f t="shared" si="67"/>
        <v>0.3</v>
      </c>
      <c r="BR109" s="246">
        <f t="shared" si="67"/>
        <v>0.35</v>
      </c>
      <c r="BS109" s="246">
        <f t="shared" si="67"/>
        <v>0</v>
      </c>
    </row>
    <row r="110" spans="1:71" ht="15.95" customHeight="1">
      <c r="A110" s="231">
        <f t="shared" si="46"/>
        <v>98</v>
      </c>
      <c r="B110" s="232" t="s">
        <v>1011</v>
      </c>
      <c r="C110" s="442" t="s">
        <v>713</v>
      </c>
      <c r="D110" s="443"/>
      <c r="E110" s="232" t="s">
        <v>909</v>
      </c>
      <c r="F110" s="232" t="s">
        <v>344</v>
      </c>
      <c r="G110" s="234"/>
      <c r="H110" s="234"/>
      <c r="I110" s="234"/>
      <c r="J110" s="235" t="s">
        <v>65</v>
      </c>
      <c r="K110" s="235" t="s">
        <v>167</v>
      </c>
      <c r="L110" s="236">
        <v>3</v>
      </c>
      <c r="M110" s="237" t="s">
        <v>127</v>
      </c>
      <c r="N110" s="238">
        <v>3</v>
      </c>
      <c r="O110" s="236">
        <v>1</v>
      </c>
      <c r="P110" s="236">
        <v>0</v>
      </c>
      <c r="Q110" s="236">
        <v>2</v>
      </c>
      <c r="R110" s="236">
        <v>0</v>
      </c>
      <c r="S110" s="236">
        <v>0</v>
      </c>
      <c r="T110" s="236">
        <v>0</v>
      </c>
      <c r="U110" s="237">
        <v>0</v>
      </c>
      <c r="V110" s="237">
        <f t="shared" si="58"/>
        <v>3</v>
      </c>
      <c r="W110" s="237" t="str">
        <f>'[1]Juni 2011'!Q159</f>
        <v>K</v>
      </c>
      <c r="X110" s="237">
        <f t="shared" si="59"/>
        <v>0</v>
      </c>
      <c r="Y110" s="237">
        <v>1.7</v>
      </c>
      <c r="Z110" s="239">
        <f t="shared" si="68"/>
        <v>0.56666666666666665</v>
      </c>
      <c r="AA110" s="237">
        <v>1.2</v>
      </c>
      <c r="AB110" s="239">
        <f t="shared" si="60"/>
        <v>0.39999999999999997</v>
      </c>
      <c r="AC110" s="237">
        <v>0.1</v>
      </c>
      <c r="AD110" s="239">
        <f t="shared" si="61"/>
        <v>3.3333333333333333E-2</v>
      </c>
      <c r="AE110" s="237">
        <v>0</v>
      </c>
      <c r="AF110" s="237">
        <f t="shared" si="62"/>
        <v>4</v>
      </c>
      <c r="AG110" s="237">
        <f t="shared" si="56"/>
        <v>-1</v>
      </c>
      <c r="AH110" s="239">
        <f t="shared" si="63"/>
        <v>0</v>
      </c>
      <c r="AI110" s="250">
        <v>221</v>
      </c>
      <c r="AJ110" s="251">
        <v>304</v>
      </c>
      <c r="AK110" s="235" t="s">
        <v>67</v>
      </c>
      <c r="AL110" s="235"/>
      <c r="AM110" s="259">
        <f t="shared" si="47"/>
        <v>3</v>
      </c>
      <c r="AN110" s="259">
        <f t="shared" si="48"/>
        <v>0</v>
      </c>
      <c r="AO110" s="259">
        <f t="shared" si="49"/>
        <v>3</v>
      </c>
      <c r="AP110" s="259">
        <f t="shared" si="50"/>
        <v>0</v>
      </c>
      <c r="AQ110" s="244">
        <f t="shared" si="64"/>
        <v>3</v>
      </c>
      <c r="AR110" s="244">
        <f t="shared" si="65"/>
        <v>0</v>
      </c>
      <c r="AS110" s="244">
        <f t="shared" si="66"/>
        <v>3</v>
      </c>
      <c r="AT110" s="243">
        <f t="shared" si="57"/>
        <v>3</v>
      </c>
      <c r="AU110" s="243">
        <v>3000</v>
      </c>
      <c r="AW110" s="245">
        <v>1000</v>
      </c>
      <c r="AX110" s="245">
        <v>0</v>
      </c>
      <c r="AY110" s="245">
        <v>2000</v>
      </c>
      <c r="AZ110" s="245"/>
      <c r="BA110" s="245"/>
      <c r="BB110" s="245">
        <v>0</v>
      </c>
      <c r="BD110" s="246">
        <f t="shared" si="55"/>
        <v>1</v>
      </c>
      <c r="BE110" s="246">
        <f t="shared" si="55"/>
        <v>0</v>
      </c>
      <c r="BF110" s="246">
        <f t="shared" si="51"/>
        <v>2</v>
      </c>
      <c r="BG110" s="246">
        <f t="shared" si="52"/>
        <v>0</v>
      </c>
      <c r="BH110" s="246">
        <f t="shared" si="53"/>
        <v>0</v>
      </c>
      <c r="BI110" s="246">
        <f t="shared" si="54"/>
        <v>0</v>
      </c>
      <c r="BK110" s="245">
        <v>1700</v>
      </c>
      <c r="BL110" s="245">
        <v>1200</v>
      </c>
      <c r="BM110" s="245">
        <v>100</v>
      </c>
      <c r="BN110" s="245">
        <v>0</v>
      </c>
      <c r="BP110" s="246">
        <f t="shared" si="67"/>
        <v>1.7</v>
      </c>
      <c r="BQ110" s="246">
        <f t="shared" si="67"/>
        <v>1.2</v>
      </c>
      <c r="BR110" s="246">
        <f t="shared" si="67"/>
        <v>0.1</v>
      </c>
      <c r="BS110" s="246">
        <f t="shared" si="67"/>
        <v>0</v>
      </c>
    </row>
    <row r="111" spans="1:71" ht="15.95" customHeight="1">
      <c r="A111" s="231">
        <f t="shared" si="46"/>
        <v>99</v>
      </c>
      <c r="B111" s="232" t="s">
        <v>1706</v>
      </c>
      <c r="C111" s="248" t="s">
        <v>1673</v>
      </c>
      <c r="D111" s="249"/>
      <c r="E111" s="232"/>
      <c r="F111" s="232" t="s">
        <v>344</v>
      </c>
      <c r="G111" s="234"/>
      <c r="H111" s="234"/>
      <c r="I111" s="234"/>
      <c r="J111" s="235"/>
      <c r="K111" s="235"/>
      <c r="L111" s="236">
        <v>4</v>
      </c>
      <c r="M111" s="237"/>
      <c r="N111" s="238">
        <v>3</v>
      </c>
      <c r="O111" s="236">
        <v>2</v>
      </c>
      <c r="P111" s="236"/>
      <c r="Q111" s="236">
        <v>2</v>
      </c>
      <c r="R111" s="236"/>
      <c r="S111" s="236"/>
      <c r="T111" s="236"/>
      <c r="U111" s="237"/>
      <c r="V111" s="237"/>
      <c r="W111" s="237"/>
      <c r="X111" s="237"/>
      <c r="Y111" s="237">
        <v>1</v>
      </c>
      <c r="Z111" s="239">
        <f>Y111/L111</f>
        <v>0.25</v>
      </c>
      <c r="AA111" s="237">
        <v>0.4</v>
      </c>
      <c r="AB111" s="239">
        <f>AA111/L111</f>
        <v>0.1</v>
      </c>
      <c r="AC111" s="237">
        <v>0.75</v>
      </c>
      <c r="AD111" s="239">
        <f>AC111/L111</f>
        <v>0.1875</v>
      </c>
      <c r="AE111" s="237">
        <f>L111-Y111-AA111-AC111</f>
        <v>1.85</v>
      </c>
      <c r="AF111" s="237"/>
      <c r="AG111" s="237"/>
      <c r="AH111" s="239">
        <f>AE111/L111</f>
        <v>0.46250000000000002</v>
      </c>
      <c r="AI111" s="250"/>
      <c r="AJ111" s="251"/>
      <c r="AK111" s="235" t="s">
        <v>67</v>
      </c>
      <c r="AL111" s="235"/>
      <c r="AM111" s="259">
        <f t="shared" si="47"/>
        <v>4</v>
      </c>
      <c r="AN111" s="259">
        <f t="shared" si="48"/>
        <v>0</v>
      </c>
      <c r="AO111" s="259">
        <f t="shared" si="49"/>
        <v>4</v>
      </c>
      <c r="AP111" s="259">
        <f t="shared" si="50"/>
        <v>0</v>
      </c>
      <c r="AQ111" s="244"/>
      <c r="AR111" s="244"/>
      <c r="AS111" s="244"/>
      <c r="AW111" s="245"/>
      <c r="AX111" s="245"/>
      <c r="AY111" s="245"/>
      <c r="AZ111" s="245"/>
      <c r="BA111" s="245"/>
      <c r="BB111" s="245"/>
      <c r="BD111" s="246"/>
      <c r="BE111" s="246"/>
      <c r="BF111" s="246"/>
      <c r="BG111" s="246"/>
      <c r="BH111" s="246"/>
      <c r="BI111" s="246"/>
      <c r="BK111" s="245"/>
      <c r="BL111" s="245"/>
      <c r="BM111" s="245"/>
      <c r="BN111" s="245"/>
      <c r="BP111" s="246"/>
      <c r="BQ111" s="246"/>
      <c r="BR111" s="246"/>
      <c r="BS111" s="246"/>
    </row>
    <row r="112" spans="1:71" ht="15.95" customHeight="1">
      <c r="A112" s="231">
        <f t="shared" si="46"/>
        <v>100</v>
      </c>
      <c r="B112" s="232" t="s">
        <v>1012</v>
      </c>
      <c r="C112" s="233" t="s">
        <v>714</v>
      </c>
      <c r="D112" s="233"/>
      <c r="E112" s="233" t="s">
        <v>910</v>
      </c>
      <c r="F112" s="232" t="s">
        <v>564</v>
      </c>
      <c r="G112" s="234"/>
      <c r="H112" s="234"/>
      <c r="I112" s="234"/>
      <c r="J112" s="235" t="s">
        <v>65</v>
      </c>
      <c r="K112" s="235" t="s">
        <v>130</v>
      </c>
      <c r="L112" s="236">
        <v>4.3</v>
      </c>
      <c r="M112" s="237" t="s">
        <v>88</v>
      </c>
      <c r="N112" s="238">
        <v>6.5</v>
      </c>
      <c r="O112" s="236">
        <v>0</v>
      </c>
      <c r="P112" s="236">
        <v>1.8</v>
      </c>
      <c r="Q112" s="236">
        <v>0</v>
      </c>
      <c r="R112" s="236">
        <v>0</v>
      </c>
      <c r="S112" s="236">
        <v>2.5</v>
      </c>
      <c r="T112" s="236">
        <v>0</v>
      </c>
      <c r="U112" s="237">
        <v>0</v>
      </c>
      <c r="V112" s="237">
        <f t="shared" si="58"/>
        <v>4.3</v>
      </c>
      <c r="W112" s="237" t="str">
        <f>'[1]Juni 2011'!Q160</f>
        <v>K</v>
      </c>
      <c r="X112" s="237">
        <f t="shared" si="59"/>
        <v>0</v>
      </c>
      <c r="Y112" s="237">
        <v>4.3</v>
      </c>
      <c r="Z112" s="239">
        <f t="shared" si="68"/>
        <v>1</v>
      </c>
      <c r="AA112" s="237">
        <v>0</v>
      </c>
      <c r="AB112" s="239">
        <f t="shared" si="60"/>
        <v>0</v>
      </c>
      <c r="AC112" s="237">
        <v>0</v>
      </c>
      <c r="AD112" s="239">
        <f t="shared" si="61"/>
        <v>0</v>
      </c>
      <c r="AE112" s="237">
        <v>0</v>
      </c>
      <c r="AF112" s="237">
        <f t="shared" si="62"/>
        <v>5.3</v>
      </c>
      <c r="AG112" s="237">
        <f t="shared" si="56"/>
        <v>-1</v>
      </c>
      <c r="AH112" s="239">
        <f t="shared" si="63"/>
        <v>0</v>
      </c>
      <c r="AI112" s="250"/>
      <c r="AJ112" s="251"/>
      <c r="AK112" s="235" t="s">
        <v>67</v>
      </c>
      <c r="AL112" s="235"/>
      <c r="AM112" s="259">
        <f t="shared" si="47"/>
        <v>4.3</v>
      </c>
      <c r="AN112" s="259">
        <f t="shared" si="48"/>
        <v>0</v>
      </c>
      <c r="AO112" s="259">
        <f t="shared" si="49"/>
        <v>4.3</v>
      </c>
      <c r="AP112" s="259">
        <f t="shared" si="50"/>
        <v>0</v>
      </c>
      <c r="AQ112" s="244">
        <f t="shared" si="64"/>
        <v>4.3</v>
      </c>
      <c r="AR112" s="244">
        <f t="shared" si="65"/>
        <v>0</v>
      </c>
      <c r="AS112" s="244">
        <f t="shared" si="66"/>
        <v>4.3</v>
      </c>
      <c r="AT112" s="243">
        <f t="shared" si="57"/>
        <v>4.3</v>
      </c>
      <c r="AU112" s="243">
        <v>4300</v>
      </c>
      <c r="AW112" s="245">
        <v>0</v>
      </c>
      <c r="AX112" s="245">
        <v>1800</v>
      </c>
      <c r="AY112" s="245"/>
      <c r="AZ112" s="245">
        <v>0</v>
      </c>
      <c r="BA112" s="245">
        <v>2500</v>
      </c>
      <c r="BB112" s="245">
        <v>0</v>
      </c>
      <c r="BD112" s="246">
        <f t="shared" si="55"/>
        <v>0</v>
      </c>
      <c r="BE112" s="246">
        <f t="shared" si="55"/>
        <v>1.8</v>
      </c>
      <c r="BF112" s="246">
        <f t="shared" ref="BF112:BF123" si="69">AY112/$BD$12</f>
        <v>0</v>
      </c>
      <c r="BG112" s="246">
        <f t="shared" ref="BG112:BG123" si="70">AZ112/$BD$12</f>
        <v>0</v>
      </c>
      <c r="BH112" s="246">
        <f t="shared" ref="BH112:BH123" si="71">BA112/$BD$12</f>
        <v>2.5</v>
      </c>
      <c r="BI112" s="246">
        <f t="shared" ref="BI112:BI123" si="72">BB112/$BD$12</f>
        <v>0</v>
      </c>
      <c r="BK112" s="245">
        <v>4300</v>
      </c>
      <c r="BL112" s="245">
        <v>0</v>
      </c>
      <c r="BM112" s="245">
        <v>0</v>
      </c>
      <c r="BN112" s="245">
        <v>0</v>
      </c>
      <c r="BP112" s="246">
        <f t="shared" si="67"/>
        <v>4.3</v>
      </c>
      <c r="BQ112" s="246">
        <f t="shared" si="67"/>
        <v>0</v>
      </c>
      <c r="BR112" s="246">
        <f t="shared" si="67"/>
        <v>0</v>
      </c>
      <c r="BS112" s="246">
        <f t="shared" si="67"/>
        <v>0</v>
      </c>
    </row>
    <row r="113" spans="1:71" ht="15.95" customHeight="1">
      <c r="A113" s="231">
        <f t="shared" si="46"/>
        <v>101</v>
      </c>
      <c r="B113" s="232" t="s">
        <v>1013</v>
      </c>
      <c r="C113" s="233" t="s">
        <v>715</v>
      </c>
      <c r="D113" s="233"/>
      <c r="E113" s="233" t="s">
        <v>232</v>
      </c>
      <c r="F113" s="232" t="s">
        <v>564</v>
      </c>
      <c r="G113" s="234"/>
      <c r="H113" s="234"/>
      <c r="I113" s="234"/>
      <c r="J113" s="235" t="s">
        <v>65</v>
      </c>
      <c r="K113" s="235" t="s">
        <v>167</v>
      </c>
      <c r="L113" s="236">
        <v>9.25</v>
      </c>
      <c r="M113" s="237" t="s">
        <v>167</v>
      </c>
      <c r="N113" s="238">
        <v>3.5</v>
      </c>
      <c r="O113" s="236">
        <f>L113-Q113</f>
        <v>4.25</v>
      </c>
      <c r="P113" s="236">
        <v>0</v>
      </c>
      <c r="Q113" s="236">
        <v>5</v>
      </c>
      <c r="R113" s="236">
        <v>0</v>
      </c>
      <c r="S113" s="236">
        <v>0</v>
      </c>
      <c r="T113" s="236">
        <v>0</v>
      </c>
      <c r="U113" s="237">
        <v>0</v>
      </c>
      <c r="V113" s="237">
        <f t="shared" si="58"/>
        <v>9.25</v>
      </c>
      <c r="W113" s="237" t="str">
        <f>'[1]Juni 2011'!Q161</f>
        <v>K</v>
      </c>
      <c r="X113" s="237">
        <f t="shared" si="59"/>
        <v>0</v>
      </c>
      <c r="Y113" s="237">
        <v>7</v>
      </c>
      <c r="Z113" s="239">
        <f t="shared" si="68"/>
        <v>0.7567567567567568</v>
      </c>
      <c r="AA113" s="237">
        <v>1.5</v>
      </c>
      <c r="AB113" s="239">
        <f t="shared" si="60"/>
        <v>0.16216216216216217</v>
      </c>
      <c r="AC113" s="237">
        <v>0.75</v>
      </c>
      <c r="AD113" s="239">
        <f t="shared" si="61"/>
        <v>8.1081081081081086E-2</v>
      </c>
      <c r="AE113" s="237">
        <v>0</v>
      </c>
      <c r="AF113" s="237">
        <f t="shared" si="62"/>
        <v>10.25</v>
      </c>
      <c r="AG113" s="237">
        <f t="shared" si="56"/>
        <v>-1</v>
      </c>
      <c r="AH113" s="239">
        <f t="shared" si="63"/>
        <v>0</v>
      </c>
      <c r="AI113" s="250"/>
      <c r="AJ113" s="251"/>
      <c r="AK113" s="235" t="s">
        <v>67</v>
      </c>
      <c r="AL113" s="242"/>
      <c r="AM113" s="259">
        <f t="shared" si="47"/>
        <v>9.25</v>
      </c>
      <c r="AN113" s="259">
        <f t="shared" si="48"/>
        <v>0</v>
      </c>
      <c r="AO113" s="259">
        <f t="shared" si="49"/>
        <v>9.25</v>
      </c>
      <c r="AP113" s="259">
        <f t="shared" si="50"/>
        <v>0</v>
      </c>
      <c r="AQ113" s="244">
        <f t="shared" si="64"/>
        <v>9.25</v>
      </c>
      <c r="AR113" s="244">
        <f t="shared" si="65"/>
        <v>0</v>
      </c>
      <c r="AS113" s="244">
        <f t="shared" si="66"/>
        <v>9.25</v>
      </c>
      <c r="AT113" s="243">
        <f t="shared" si="57"/>
        <v>9.25</v>
      </c>
      <c r="AU113" s="243">
        <v>9250</v>
      </c>
      <c r="AW113" s="245">
        <v>3000</v>
      </c>
      <c r="AX113" s="245">
        <v>0</v>
      </c>
      <c r="AY113" s="245">
        <v>5000</v>
      </c>
      <c r="AZ113" s="245">
        <v>0</v>
      </c>
      <c r="BA113" s="245">
        <v>0</v>
      </c>
      <c r="BB113" s="245">
        <v>0</v>
      </c>
      <c r="BD113" s="246">
        <f t="shared" si="55"/>
        <v>3</v>
      </c>
      <c r="BE113" s="246">
        <f t="shared" si="55"/>
        <v>0</v>
      </c>
      <c r="BF113" s="246">
        <f t="shared" si="69"/>
        <v>5</v>
      </c>
      <c r="BG113" s="246">
        <f t="shared" si="70"/>
        <v>0</v>
      </c>
      <c r="BH113" s="246">
        <f t="shared" si="71"/>
        <v>0</v>
      </c>
      <c r="BI113" s="246">
        <f t="shared" si="72"/>
        <v>0</v>
      </c>
      <c r="BK113" s="245">
        <v>7000</v>
      </c>
      <c r="BL113" s="245">
        <v>1500</v>
      </c>
      <c r="BM113" s="245">
        <v>750</v>
      </c>
      <c r="BN113" s="245">
        <v>0</v>
      </c>
      <c r="BP113" s="246">
        <f t="shared" si="67"/>
        <v>7</v>
      </c>
      <c r="BQ113" s="246">
        <f t="shared" si="67"/>
        <v>1.5</v>
      </c>
      <c r="BR113" s="246">
        <f t="shared" si="67"/>
        <v>0.75</v>
      </c>
      <c r="BS113" s="246">
        <f t="shared" si="67"/>
        <v>0</v>
      </c>
    </row>
    <row r="114" spans="1:71" ht="15.95" customHeight="1">
      <c r="A114" s="231">
        <f t="shared" si="46"/>
        <v>102</v>
      </c>
      <c r="B114" s="232" t="s">
        <v>1014</v>
      </c>
      <c r="C114" s="233" t="s">
        <v>716</v>
      </c>
      <c r="D114" s="233"/>
      <c r="E114" s="233" t="s">
        <v>911</v>
      </c>
      <c r="F114" s="232" t="s">
        <v>564</v>
      </c>
      <c r="G114" s="234"/>
      <c r="H114" s="234"/>
      <c r="I114" s="234"/>
      <c r="J114" s="235" t="s">
        <v>65</v>
      </c>
      <c r="K114" s="235" t="s">
        <v>127</v>
      </c>
      <c r="L114" s="236">
        <v>2.1</v>
      </c>
      <c r="M114" s="237" t="s">
        <v>178</v>
      </c>
      <c r="N114" s="238">
        <v>4</v>
      </c>
      <c r="O114" s="236">
        <v>0</v>
      </c>
      <c r="P114" s="236">
        <f>L114-S114</f>
        <v>1.6</v>
      </c>
      <c r="Q114" s="236">
        <v>0</v>
      </c>
      <c r="R114" s="236">
        <v>0</v>
      </c>
      <c r="S114" s="236">
        <v>0.5</v>
      </c>
      <c r="T114" s="236">
        <v>0</v>
      </c>
      <c r="U114" s="237">
        <v>0</v>
      </c>
      <c r="V114" s="237">
        <f t="shared" si="58"/>
        <v>2.1</v>
      </c>
      <c r="W114" s="237" t="str">
        <f>'[1]Juni 2011'!Q166</f>
        <v>K</v>
      </c>
      <c r="X114" s="237">
        <f t="shared" si="59"/>
        <v>0</v>
      </c>
      <c r="Y114" s="237">
        <f>L114-AA114-AC114</f>
        <v>1.8</v>
      </c>
      <c r="Z114" s="239">
        <f t="shared" si="68"/>
        <v>0.8571428571428571</v>
      </c>
      <c r="AA114" s="237">
        <v>0.2</v>
      </c>
      <c r="AB114" s="239">
        <f t="shared" si="60"/>
        <v>9.5238095238095233E-2</v>
      </c>
      <c r="AC114" s="237">
        <v>0.1</v>
      </c>
      <c r="AD114" s="239">
        <f t="shared" si="61"/>
        <v>4.7619047619047616E-2</v>
      </c>
      <c r="AE114" s="237">
        <v>0</v>
      </c>
      <c r="AF114" s="237">
        <f t="shared" si="62"/>
        <v>3.1</v>
      </c>
      <c r="AG114" s="237">
        <f t="shared" si="56"/>
        <v>-1</v>
      </c>
      <c r="AH114" s="239">
        <f t="shared" si="63"/>
        <v>0</v>
      </c>
      <c r="AI114" s="250"/>
      <c r="AJ114" s="251"/>
      <c r="AK114" s="235" t="s">
        <v>67</v>
      </c>
      <c r="AL114" s="242"/>
      <c r="AM114" s="259">
        <f t="shared" si="47"/>
        <v>2.1</v>
      </c>
      <c r="AN114" s="259">
        <f t="shared" si="48"/>
        <v>0</v>
      </c>
      <c r="AO114" s="259">
        <f t="shared" si="49"/>
        <v>2.1</v>
      </c>
      <c r="AP114" s="259">
        <f t="shared" si="50"/>
        <v>0</v>
      </c>
      <c r="AQ114" s="244">
        <f t="shared" si="64"/>
        <v>2.1</v>
      </c>
      <c r="AR114" s="244">
        <f t="shared" si="65"/>
        <v>0</v>
      </c>
      <c r="AS114" s="244">
        <f t="shared" si="66"/>
        <v>2.1</v>
      </c>
      <c r="AT114" s="243">
        <f t="shared" si="57"/>
        <v>2.1</v>
      </c>
      <c r="AU114" s="243">
        <v>2100</v>
      </c>
      <c r="AW114" s="245">
        <v>0</v>
      </c>
      <c r="AX114" s="245">
        <v>1400</v>
      </c>
      <c r="AY114" s="245"/>
      <c r="AZ114" s="245">
        <v>0</v>
      </c>
      <c r="BA114" s="245">
        <v>500</v>
      </c>
      <c r="BB114" s="245">
        <v>0</v>
      </c>
      <c r="BD114" s="246">
        <f t="shared" si="55"/>
        <v>0</v>
      </c>
      <c r="BE114" s="246">
        <f t="shared" si="55"/>
        <v>1.4</v>
      </c>
      <c r="BF114" s="246">
        <f t="shared" si="69"/>
        <v>0</v>
      </c>
      <c r="BG114" s="246">
        <f t="shared" si="70"/>
        <v>0</v>
      </c>
      <c r="BH114" s="246">
        <f t="shared" si="71"/>
        <v>0.5</v>
      </c>
      <c r="BI114" s="246">
        <f t="shared" si="72"/>
        <v>0</v>
      </c>
      <c r="BK114" s="245">
        <v>1900</v>
      </c>
      <c r="BL114" s="245">
        <v>200</v>
      </c>
      <c r="BM114" s="245">
        <v>100</v>
      </c>
      <c r="BN114" s="245">
        <v>0</v>
      </c>
      <c r="BP114" s="246">
        <f t="shared" si="67"/>
        <v>1.9</v>
      </c>
      <c r="BQ114" s="246">
        <f t="shared" si="67"/>
        <v>0.2</v>
      </c>
      <c r="BR114" s="246">
        <f t="shared" si="67"/>
        <v>0.1</v>
      </c>
      <c r="BS114" s="246">
        <f t="shared" si="67"/>
        <v>0</v>
      </c>
    </row>
    <row r="115" spans="1:71" ht="15.95" customHeight="1">
      <c r="A115" s="231">
        <f t="shared" si="46"/>
        <v>103</v>
      </c>
      <c r="B115" s="232" t="s">
        <v>1015</v>
      </c>
      <c r="C115" s="233" t="s">
        <v>717</v>
      </c>
      <c r="D115" s="233"/>
      <c r="E115" s="233" t="s">
        <v>911</v>
      </c>
      <c r="F115" s="232" t="s">
        <v>564</v>
      </c>
      <c r="G115" s="234"/>
      <c r="H115" s="234"/>
      <c r="I115" s="234"/>
      <c r="J115" s="235" t="s">
        <v>65</v>
      </c>
      <c r="K115" s="235" t="s">
        <v>167</v>
      </c>
      <c r="L115" s="236">
        <v>4.5</v>
      </c>
      <c r="M115" s="237" t="s">
        <v>127</v>
      </c>
      <c r="N115" s="238">
        <v>4</v>
      </c>
      <c r="O115" s="236">
        <v>0</v>
      </c>
      <c r="P115" s="236">
        <f>L115-S115</f>
        <v>2.5</v>
      </c>
      <c r="Q115" s="236">
        <v>0</v>
      </c>
      <c r="R115" s="236">
        <v>0</v>
      </c>
      <c r="S115" s="236">
        <v>2</v>
      </c>
      <c r="T115" s="236">
        <v>0</v>
      </c>
      <c r="U115" s="237">
        <v>0</v>
      </c>
      <c r="V115" s="237">
        <f t="shared" si="58"/>
        <v>4.5</v>
      </c>
      <c r="W115" s="237" t="str">
        <f>'[1]Juni 2011'!Q167</f>
        <v>K</v>
      </c>
      <c r="X115" s="237">
        <f t="shared" si="59"/>
        <v>0</v>
      </c>
      <c r="Y115" s="237">
        <f>L115-AA115</f>
        <v>3.3</v>
      </c>
      <c r="Z115" s="239">
        <f t="shared" si="68"/>
        <v>0.73333333333333328</v>
      </c>
      <c r="AA115" s="237">
        <v>1.2</v>
      </c>
      <c r="AB115" s="239">
        <f t="shared" si="60"/>
        <v>0.26666666666666666</v>
      </c>
      <c r="AC115" s="237">
        <v>0</v>
      </c>
      <c r="AD115" s="239">
        <f t="shared" si="61"/>
        <v>0</v>
      </c>
      <c r="AE115" s="237">
        <v>0</v>
      </c>
      <c r="AF115" s="237">
        <f t="shared" si="62"/>
        <v>5.5</v>
      </c>
      <c r="AG115" s="237">
        <f t="shared" si="56"/>
        <v>-1</v>
      </c>
      <c r="AH115" s="239">
        <f t="shared" si="63"/>
        <v>0</v>
      </c>
      <c r="AI115" s="250"/>
      <c r="AJ115" s="251"/>
      <c r="AK115" s="235" t="s">
        <v>67</v>
      </c>
      <c r="AL115" s="242"/>
      <c r="AM115" s="259">
        <f t="shared" si="47"/>
        <v>4.5</v>
      </c>
      <c r="AN115" s="259">
        <f t="shared" si="48"/>
        <v>0</v>
      </c>
      <c r="AO115" s="259">
        <f t="shared" si="49"/>
        <v>4.5</v>
      </c>
      <c r="AP115" s="259">
        <f t="shared" si="50"/>
        <v>0</v>
      </c>
      <c r="AQ115" s="244">
        <f t="shared" si="64"/>
        <v>4.5</v>
      </c>
      <c r="AR115" s="244">
        <f t="shared" si="65"/>
        <v>0</v>
      </c>
      <c r="AS115" s="244">
        <f t="shared" si="66"/>
        <v>4.5</v>
      </c>
      <c r="AT115" s="243">
        <f t="shared" si="57"/>
        <v>4.5</v>
      </c>
      <c r="AU115" s="243">
        <v>4500</v>
      </c>
      <c r="AW115" s="245">
        <v>0</v>
      </c>
      <c r="AX115" s="245">
        <v>2000</v>
      </c>
      <c r="AY115" s="245"/>
      <c r="AZ115" s="245">
        <v>0</v>
      </c>
      <c r="BA115" s="245">
        <v>2000</v>
      </c>
      <c r="BB115" s="245">
        <v>0</v>
      </c>
      <c r="BD115" s="246">
        <f t="shared" si="55"/>
        <v>0</v>
      </c>
      <c r="BE115" s="246">
        <f t="shared" si="55"/>
        <v>2</v>
      </c>
      <c r="BF115" s="246">
        <f t="shared" si="69"/>
        <v>0</v>
      </c>
      <c r="BG115" s="246">
        <f t="shared" si="70"/>
        <v>0</v>
      </c>
      <c r="BH115" s="246">
        <f t="shared" si="71"/>
        <v>2</v>
      </c>
      <c r="BI115" s="246">
        <f t="shared" si="72"/>
        <v>0</v>
      </c>
      <c r="BK115" s="245">
        <v>3800</v>
      </c>
      <c r="BL115" s="245">
        <v>1200</v>
      </c>
      <c r="BM115" s="245">
        <v>0</v>
      </c>
      <c r="BN115" s="245">
        <v>0</v>
      </c>
      <c r="BP115" s="246">
        <f t="shared" si="67"/>
        <v>3.8</v>
      </c>
      <c r="BQ115" s="246">
        <f t="shared" si="67"/>
        <v>1.2</v>
      </c>
      <c r="BR115" s="246">
        <f t="shared" si="67"/>
        <v>0</v>
      </c>
      <c r="BS115" s="246">
        <f t="shared" si="67"/>
        <v>0</v>
      </c>
    </row>
    <row r="116" spans="1:71" ht="15.95" customHeight="1">
      <c r="A116" s="231">
        <f t="shared" si="46"/>
        <v>104</v>
      </c>
      <c r="B116" s="232" t="s">
        <v>1016</v>
      </c>
      <c r="C116" s="233" t="s">
        <v>718</v>
      </c>
      <c r="D116" s="233"/>
      <c r="E116" s="233" t="s">
        <v>912</v>
      </c>
      <c r="F116" s="232" t="s">
        <v>564</v>
      </c>
      <c r="G116" s="234"/>
      <c r="H116" s="234"/>
      <c r="I116" s="234"/>
      <c r="J116" s="235" t="s">
        <v>65</v>
      </c>
      <c r="K116" s="235" t="s">
        <v>167</v>
      </c>
      <c r="L116" s="236">
        <v>3.7</v>
      </c>
      <c r="M116" s="237" t="s">
        <v>167</v>
      </c>
      <c r="N116" s="238">
        <v>3</v>
      </c>
      <c r="O116" s="236">
        <f>L116-Q116</f>
        <v>1.7000000000000002</v>
      </c>
      <c r="P116" s="236">
        <v>0</v>
      </c>
      <c r="Q116" s="236">
        <v>2</v>
      </c>
      <c r="R116" s="236">
        <v>0</v>
      </c>
      <c r="S116" s="236">
        <v>0</v>
      </c>
      <c r="T116" s="236">
        <v>0</v>
      </c>
      <c r="U116" s="237">
        <v>0</v>
      </c>
      <c r="V116" s="237">
        <f t="shared" si="58"/>
        <v>3.7</v>
      </c>
      <c r="W116" s="237" t="str">
        <f>'[1]Juni 2011'!Q168</f>
        <v>K</v>
      </c>
      <c r="X116" s="237">
        <f t="shared" si="59"/>
        <v>0</v>
      </c>
      <c r="Y116" s="237">
        <v>2</v>
      </c>
      <c r="Z116" s="239">
        <f t="shared" si="68"/>
        <v>0.54054054054054046</v>
      </c>
      <c r="AA116" s="237">
        <v>1</v>
      </c>
      <c r="AB116" s="239">
        <f t="shared" si="60"/>
        <v>0.27027027027027023</v>
      </c>
      <c r="AC116" s="237">
        <v>0.7</v>
      </c>
      <c r="AD116" s="239">
        <f t="shared" si="61"/>
        <v>0.18918918918918917</v>
      </c>
      <c r="AE116" s="237">
        <v>0</v>
      </c>
      <c r="AF116" s="237">
        <f t="shared" si="62"/>
        <v>4.7</v>
      </c>
      <c r="AG116" s="237">
        <f t="shared" si="56"/>
        <v>-1</v>
      </c>
      <c r="AH116" s="239">
        <f t="shared" si="63"/>
        <v>0</v>
      </c>
      <c r="AI116" s="250"/>
      <c r="AJ116" s="251"/>
      <c r="AK116" s="235" t="s">
        <v>67</v>
      </c>
      <c r="AL116" s="242"/>
      <c r="AM116" s="259">
        <f t="shared" si="47"/>
        <v>3.7</v>
      </c>
      <c r="AN116" s="259">
        <f t="shared" si="48"/>
        <v>0</v>
      </c>
      <c r="AO116" s="259">
        <f t="shared" si="49"/>
        <v>3.7</v>
      </c>
      <c r="AP116" s="259">
        <f t="shared" si="50"/>
        <v>0</v>
      </c>
      <c r="AQ116" s="244">
        <f t="shared" si="64"/>
        <v>3.7</v>
      </c>
      <c r="AR116" s="244">
        <f t="shared" si="65"/>
        <v>0</v>
      </c>
      <c r="AS116" s="244">
        <f t="shared" si="66"/>
        <v>3.7</v>
      </c>
      <c r="AT116" s="243">
        <f t="shared" si="57"/>
        <v>3.7</v>
      </c>
      <c r="AU116" s="243">
        <v>3700</v>
      </c>
      <c r="AW116" s="245"/>
      <c r="AX116" s="245"/>
      <c r="AY116" s="245">
        <v>2000</v>
      </c>
      <c r="AZ116" s="245"/>
      <c r="BA116" s="245"/>
      <c r="BB116" s="245">
        <v>0</v>
      </c>
      <c r="BD116" s="246">
        <f t="shared" si="55"/>
        <v>0</v>
      </c>
      <c r="BE116" s="246">
        <f t="shared" si="55"/>
        <v>0</v>
      </c>
      <c r="BF116" s="246">
        <f t="shared" si="69"/>
        <v>2</v>
      </c>
      <c r="BG116" s="246">
        <f t="shared" si="70"/>
        <v>0</v>
      </c>
      <c r="BH116" s="246">
        <f t="shared" si="71"/>
        <v>0</v>
      </c>
      <c r="BI116" s="246">
        <f t="shared" si="72"/>
        <v>0</v>
      </c>
      <c r="BK116" s="245">
        <v>2000</v>
      </c>
      <c r="BL116" s="245">
        <v>1000</v>
      </c>
      <c r="BM116" s="245">
        <v>700</v>
      </c>
      <c r="BN116" s="245">
        <v>0</v>
      </c>
      <c r="BP116" s="246">
        <f t="shared" si="67"/>
        <v>2</v>
      </c>
      <c r="BQ116" s="246">
        <f t="shared" si="67"/>
        <v>1</v>
      </c>
      <c r="BR116" s="246">
        <f t="shared" si="67"/>
        <v>0.7</v>
      </c>
      <c r="BS116" s="246">
        <f t="shared" si="67"/>
        <v>0</v>
      </c>
    </row>
    <row r="117" spans="1:71" ht="15.95" customHeight="1">
      <c r="A117" s="231">
        <f t="shared" si="46"/>
        <v>105</v>
      </c>
      <c r="B117" s="232" t="s">
        <v>1016</v>
      </c>
      <c r="C117" s="233" t="s">
        <v>719</v>
      </c>
      <c r="D117" s="233"/>
      <c r="E117" s="233" t="s">
        <v>913</v>
      </c>
      <c r="F117" s="232" t="s">
        <v>564</v>
      </c>
      <c r="G117" s="234"/>
      <c r="H117" s="234"/>
      <c r="I117" s="234"/>
      <c r="J117" s="235" t="s">
        <v>65</v>
      </c>
      <c r="K117" s="235" t="s">
        <v>145</v>
      </c>
      <c r="L117" s="236">
        <v>3.5</v>
      </c>
      <c r="M117" s="237" t="s">
        <v>145</v>
      </c>
      <c r="N117" s="238">
        <v>4</v>
      </c>
      <c r="O117" s="236">
        <v>0</v>
      </c>
      <c r="P117" s="236">
        <v>3.5</v>
      </c>
      <c r="Q117" s="236">
        <v>0</v>
      </c>
      <c r="R117" s="236">
        <v>0</v>
      </c>
      <c r="S117" s="236">
        <v>0</v>
      </c>
      <c r="T117" s="236">
        <v>0</v>
      </c>
      <c r="U117" s="237">
        <v>0</v>
      </c>
      <c r="V117" s="237">
        <f t="shared" si="58"/>
        <v>3.5</v>
      </c>
      <c r="W117" s="237" t="str">
        <f>'[1]Juni 2011'!Q169</f>
        <v>K</v>
      </c>
      <c r="X117" s="237">
        <f t="shared" si="59"/>
        <v>0</v>
      </c>
      <c r="Y117" s="237">
        <f>L117-AA117-AC117-AE117</f>
        <v>2.8999999999999995</v>
      </c>
      <c r="Z117" s="239">
        <f t="shared" si="68"/>
        <v>0.8285714285714284</v>
      </c>
      <c r="AA117" s="237">
        <v>0.2</v>
      </c>
      <c r="AB117" s="239">
        <f t="shared" si="60"/>
        <v>5.7142857142857148E-2</v>
      </c>
      <c r="AC117" s="237">
        <v>0.2</v>
      </c>
      <c r="AD117" s="239">
        <f t="shared" si="61"/>
        <v>5.7142857142857148E-2</v>
      </c>
      <c r="AE117" s="237">
        <v>0.2</v>
      </c>
      <c r="AF117" s="237">
        <f t="shared" si="62"/>
        <v>4.4428571428571422</v>
      </c>
      <c r="AG117" s="237">
        <f t="shared" si="56"/>
        <v>-0.94285714285714217</v>
      </c>
      <c r="AH117" s="239">
        <f t="shared" si="63"/>
        <v>5.7142857142857148E-2</v>
      </c>
      <c r="AI117" s="250"/>
      <c r="AJ117" s="251"/>
      <c r="AK117" s="235" t="s">
        <v>67</v>
      </c>
      <c r="AL117" s="242"/>
      <c r="AM117" s="259">
        <f t="shared" si="47"/>
        <v>3.5</v>
      </c>
      <c r="AN117" s="259">
        <f t="shared" si="48"/>
        <v>0</v>
      </c>
      <c r="AO117" s="259">
        <f t="shared" si="49"/>
        <v>3.5</v>
      </c>
      <c r="AP117" s="259">
        <f t="shared" si="50"/>
        <v>0</v>
      </c>
      <c r="AQ117" s="244">
        <f t="shared" si="64"/>
        <v>3.5</v>
      </c>
      <c r="AR117" s="244">
        <f t="shared" si="65"/>
        <v>0</v>
      </c>
      <c r="AS117" s="244">
        <f t="shared" si="66"/>
        <v>3.5</v>
      </c>
      <c r="AT117" s="243">
        <f t="shared" si="57"/>
        <v>3.5</v>
      </c>
      <c r="AU117" s="243">
        <v>3500</v>
      </c>
      <c r="AW117" s="245">
        <v>0</v>
      </c>
      <c r="AX117" s="245">
        <v>3500</v>
      </c>
      <c r="AY117" s="245"/>
      <c r="AZ117" s="245">
        <v>0</v>
      </c>
      <c r="BA117" s="245">
        <v>0</v>
      </c>
      <c r="BB117" s="245">
        <v>0</v>
      </c>
      <c r="BD117" s="246">
        <f t="shared" si="55"/>
        <v>0</v>
      </c>
      <c r="BE117" s="246">
        <f t="shared" si="55"/>
        <v>3.5</v>
      </c>
      <c r="BF117" s="246">
        <f t="shared" si="69"/>
        <v>0</v>
      </c>
      <c r="BG117" s="246">
        <f t="shared" si="70"/>
        <v>0</v>
      </c>
      <c r="BH117" s="246">
        <f t="shared" si="71"/>
        <v>0</v>
      </c>
      <c r="BI117" s="246">
        <f t="shared" si="72"/>
        <v>0</v>
      </c>
      <c r="BK117" s="245">
        <v>3100</v>
      </c>
      <c r="BL117" s="245">
        <v>200</v>
      </c>
      <c r="BM117" s="245">
        <v>200</v>
      </c>
      <c r="BN117" s="245">
        <v>200</v>
      </c>
      <c r="BP117" s="246">
        <f t="shared" si="67"/>
        <v>3.1</v>
      </c>
      <c r="BQ117" s="246">
        <f t="shared" si="67"/>
        <v>0.2</v>
      </c>
      <c r="BR117" s="246">
        <f t="shared" si="67"/>
        <v>0.2</v>
      </c>
      <c r="BS117" s="246">
        <f t="shared" si="67"/>
        <v>0.2</v>
      </c>
    </row>
    <row r="118" spans="1:71" ht="15.95" customHeight="1">
      <c r="A118" s="231">
        <f t="shared" si="46"/>
        <v>106</v>
      </c>
      <c r="B118" s="232" t="s">
        <v>1017</v>
      </c>
      <c r="C118" s="233" t="s">
        <v>720</v>
      </c>
      <c r="D118" s="233"/>
      <c r="E118" s="233" t="s">
        <v>172</v>
      </c>
      <c r="F118" s="232" t="s">
        <v>564</v>
      </c>
      <c r="G118" s="234"/>
      <c r="H118" s="234"/>
      <c r="I118" s="234"/>
      <c r="J118" s="235" t="s">
        <v>65</v>
      </c>
      <c r="K118" s="235" t="s">
        <v>82</v>
      </c>
      <c r="L118" s="236">
        <v>8</v>
      </c>
      <c r="M118" s="237" t="s">
        <v>82</v>
      </c>
      <c r="N118" s="238">
        <v>4</v>
      </c>
      <c r="O118" s="236">
        <v>0</v>
      </c>
      <c r="P118" s="236">
        <v>5.8</v>
      </c>
      <c r="Q118" s="236">
        <v>1.7</v>
      </c>
      <c r="R118" s="236">
        <v>0</v>
      </c>
      <c r="S118" s="236">
        <v>0.5</v>
      </c>
      <c r="T118" s="236">
        <v>0</v>
      </c>
      <c r="U118" s="237">
        <v>0</v>
      </c>
      <c r="V118" s="237">
        <f t="shared" si="58"/>
        <v>8</v>
      </c>
      <c r="W118" s="237" t="str">
        <f>'[1]Juni 2011'!Q170</f>
        <v>K</v>
      </c>
      <c r="X118" s="237">
        <f t="shared" si="59"/>
        <v>0</v>
      </c>
      <c r="Y118" s="237">
        <f>L118-AA118-AC118</f>
        <v>7.1</v>
      </c>
      <c r="Z118" s="239">
        <f t="shared" si="68"/>
        <v>0.88749999999999996</v>
      </c>
      <c r="AA118" s="237">
        <v>0.7</v>
      </c>
      <c r="AB118" s="239">
        <f t="shared" si="60"/>
        <v>8.7499999999999994E-2</v>
      </c>
      <c r="AC118" s="237">
        <v>0.2</v>
      </c>
      <c r="AD118" s="239">
        <f t="shared" si="61"/>
        <v>2.5000000000000001E-2</v>
      </c>
      <c r="AE118" s="237">
        <v>0</v>
      </c>
      <c r="AF118" s="237">
        <f t="shared" si="62"/>
        <v>9</v>
      </c>
      <c r="AG118" s="237">
        <f t="shared" si="56"/>
        <v>-1</v>
      </c>
      <c r="AH118" s="239">
        <f t="shared" si="63"/>
        <v>0</v>
      </c>
      <c r="AI118" s="250"/>
      <c r="AJ118" s="251"/>
      <c r="AK118" s="235" t="s">
        <v>67</v>
      </c>
      <c r="AL118" s="242"/>
      <c r="AM118" s="259">
        <f t="shared" si="47"/>
        <v>8</v>
      </c>
      <c r="AN118" s="259">
        <f t="shared" si="48"/>
        <v>0</v>
      </c>
      <c r="AO118" s="259">
        <f t="shared" si="49"/>
        <v>8</v>
      </c>
      <c r="AP118" s="259">
        <f t="shared" si="50"/>
        <v>0</v>
      </c>
      <c r="AQ118" s="244">
        <f t="shared" si="64"/>
        <v>8</v>
      </c>
      <c r="AR118" s="244">
        <f t="shared" si="65"/>
        <v>0</v>
      </c>
      <c r="AS118" s="244">
        <f t="shared" si="66"/>
        <v>8</v>
      </c>
      <c r="AT118" s="243">
        <f t="shared" si="57"/>
        <v>8</v>
      </c>
      <c r="AU118" s="243">
        <v>8000</v>
      </c>
      <c r="AW118" s="245">
        <v>0</v>
      </c>
      <c r="AX118" s="245">
        <v>5800</v>
      </c>
      <c r="AY118" s="245">
        <v>1500</v>
      </c>
      <c r="AZ118" s="245">
        <v>0</v>
      </c>
      <c r="BA118" s="245">
        <v>500</v>
      </c>
      <c r="BB118" s="245">
        <v>0</v>
      </c>
      <c r="BD118" s="246">
        <f t="shared" si="55"/>
        <v>0</v>
      </c>
      <c r="BE118" s="246">
        <f t="shared" si="55"/>
        <v>5.8</v>
      </c>
      <c r="BF118" s="246">
        <f t="shared" si="69"/>
        <v>1.5</v>
      </c>
      <c r="BG118" s="246">
        <f t="shared" si="70"/>
        <v>0</v>
      </c>
      <c r="BH118" s="246">
        <f t="shared" si="71"/>
        <v>0.5</v>
      </c>
      <c r="BI118" s="246">
        <f t="shared" si="72"/>
        <v>0</v>
      </c>
      <c r="BK118" s="245">
        <v>7300</v>
      </c>
      <c r="BL118" s="245">
        <v>700</v>
      </c>
      <c r="BM118" s="245">
        <v>200</v>
      </c>
      <c r="BN118" s="245">
        <v>0</v>
      </c>
      <c r="BP118" s="246">
        <f t="shared" si="67"/>
        <v>7.3</v>
      </c>
      <c r="BQ118" s="246">
        <f t="shared" si="67"/>
        <v>0.7</v>
      </c>
      <c r="BR118" s="246">
        <f t="shared" si="67"/>
        <v>0.2</v>
      </c>
      <c r="BS118" s="246">
        <f t="shared" si="67"/>
        <v>0</v>
      </c>
    </row>
    <row r="119" spans="1:71" ht="15.95" customHeight="1">
      <c r="A119" s="231">
        <f t="shared" si="46"/>
        <v>107</v>
      </c>
      <c r="B119" s="232" t="s">
        <v>1018</v>
      </c>
      <c r="C119" s="233" t="s">
        <v>721</v>
      </c>
      <c r="D119" s="233"/>
      <c r="E119" s="233" t="s">
        <v>172</v>
      </c>
      <c r="F119" s="232" t="s">
        <v>564</v>
      </c>
      <c r="G119" s="234"/>
      <c r="H119" s="234"/>
      <c r="I119" s="234"/>
      <c r="J119" s="235" t="s">
        <v>65</v>
      </c>
      <c r="K119" s="235" t="s">
        <v>85</v>
      </c>
      <c r="L119" s="236">
        <v>2.9</v>
      </c>
      <c r="M119" s="237" t="s">
        <v>85</v>
      </c>
      <c r="N119" s="238">
        <v>4</v>
      </c>
      <c r="O119" s="236">
        <v>0</v>
      </c>
      <c r="P119" s="236">
        <v>2.9</v>
      </c>
      <c r="Q119" s="236">
        <v>0</v>
      </c>
      <c r="R119" s="236">
        <v>0</v>
      </c>
      <c r="S119" s="236">
        <v>0</v>
      </c>
      <c r="T119" s="236">
        <v>0</v>
      </c>
      <c r="U119" s="237">
        <v>0</v>
      </c>
      <c r="V119" s="237">
        <f t="shared" si="58"/>
        <v>2.9</v>
      </c>
      <c r="W119" s="237" t="str">
        <f>'[1]Juni 2011'!Q171</f>
        <v>K</v>
      </c>
      <c r="X119" s="237">
        <f t="shared" si="59"/>
        <v>0</v>
      </c>
      <c r="Y119" s="237">
        <v>2.9</v>
      </c>
      <c r="Z119" s="239">
        <f t="shared" si="68"/>
        <v>1</v>
      </c>
      <c r="AA119" s="237">
        <v>0</v>
      </c>
      <c r="AB119" s="239">
        <f t="shared" si="60"/>
        <v>0</v>
      </c>
      <c r="AC119" s="237">
        <v>0</v>
      </c>
      <c r="AD119" s="239">
        <f t="shared" si="61"/>
        <v>0</v>
      </c>
      <c r="AE119" s="237">
        <v>0</v>
      </c>
      <c r="AF119" s="237">
        <f t="shared" si="62"/>
        <v>3.9</v>
      </c>
      <c r="AG119" s="237">
        <f t="shared" si="56"/>
        <v>-1</v>
      </c>
      <c r="AH119" s="239">
        <f t="shared" si="63"/>
        <v>0</v>
      </c>
      <c r="AI119" s="250"/>
      <c r="AJ119" s="251"/>
      <c r="AK119" s="235" t="s">
        <v>67</v>
      </c>
      <c r="AL119" s="242"/>
      <c r="AM119" s="259">
        <f t="shared" si="47"/>
        <v>2.9</v>
      </c>
      <c r="AN119" s="259">
        <f t="shared" si="48"/>
        <v>0</v>
      </c>
      <c r="AO119" s="259">
        <f t="shared" si="49"/>
        <v>2.9</v>
      </c>
      <c r="AP119" s="259">
        <f t="shared" si="50"/>
        <v>0</v>
      </c>
      <c r="AQ119" s="244">
        <f t="shared" si="64"/>
        <v>2.9</v>
      </c>
      <c r="AR119" s="244">
        <f t="shared" si="65"/>
        <v>0</v>
      </c>
      <c r="AS119" s="244">
        <f t="shared" si="66"/>
        <v>2.9</v>
      </c>
      <c r="AT119" s="243">
        <f t="shared" si="57"/>
        <v>2.9</v>
      </c>
      <c r="AU119" s="243">
        <v>2900</v>
      </c>
      <c r="AW119" s="245">
        <v>0</v>
      </c>
      <c r="AX119" s="245">
        <v>2900</v>
      </c>
      <c r="AY119" s="245"/>
      <c r="AZ119" s="245">
        <v>0</v>
      </c>
      <c r="BA119" s="245">
        <v>0</v>
      </c>
      <c r="BB119" s="245">
        <v>0</v>
      </c>
      <c r="BD119" s="246">
        <f t="shared" si="55"/>
        <v>0</v>
      </c>
      <c r="BE119" s="246">
        <f t="shared" si="55"/>
        <v>2.9</v>
      </c>
      <c r="BF119" s="246">
        <f t="shared" si="69"/>
        <v>0</v>
      </c>
      <c r="BG119" s="246">
        <f t="shared" si="70"/>
        <v>0</v>
      </c>
      <c r="BH119" s="246">
        <f t="shared" si="71"/>
        <v>0</v>
      </c>
      <c r="BI119" s="246">
        <f t="shared" si="72"/>
        <v>0</v>
      </c>
      <c r="BK119" s="245">
        <v>2900</v>
      </c>
      <c r="BL119" s="245">
        <v>0</v>
      </c>
      <c r="BM119" s="245">
        <v>0</v>
      </c>
      <c r="BN119" s="245">
        <v>0</v>
      </c>
      <c r="BP119" s="246">
        <f t="shared" si="67"/>
        <v>2.9</v>
      </c>
      <c r="BQ119" s="246">
        <f t="shared" si="67"/>
        <v>0</v>
      </c>
      <c r="BR119" s="246">
        <f t="shared" si="67"/>
        <v>0</v>
      </c>
      <c r="BS119" s="246">
        <f t="shared" si="67"/>
        <v>0</v>
      </c>
    </row>
    <row r="120" spans="1:71" ht="15.95" customHeight="1">
      <c r="A120" s="231">
        <f t="shared" si="46"/>
        <v>108</v>
      </c>
      <c r="B120" s="232" t="s">
        <v>1019</v>
      </c>
      <c r="C120" s="233" t="s">
        <v>722</v>
      </c>
      <c r="D120" s="233"/>
      <c r="E120" s="233" t="s">
        <v>914</v>
      </c>
      <c r="F120" s="232" t="s">
        <v>564</v>
      </c>
      <c r="G120" s="234"/>
      <c r="H120" s="234"/>
      <c r="I120" s="234"/>
      <c r="J120" s="235" t="s">
        <v>65</v>
      </c>
      <c r="K120" s="235" t="s">
        <v>187</v>
      </c>
      <c r="L120" s="236">
        <v>1.2</v>
      </c>
      <c r="M120" s="237" t="s">
        <v>187</v>
      </c>
      <c r="N120" s="238">
        <v>4</v>
      </c>
      <c r="O120" s="236">
        <v>0</v>
      </c>
      <c r="P120" s="236">
        <v>1.2</v>
      </c>
      <c r="Q120" s="236">
        <v>0</v>
      </c>
      <c r="R120" s="236">
        <v>0</v>
      </c>
      <c r="S120" s="236">
        <v>0</v>
      </c>
      <c r="T120" s="236">
        <v>0</v>
      </c>
      <c r="U120" s="237">
        <v>0</v>
      </c>
      <c r="V120" s="237">
        <f t="shared" si="58"/>
        <v>1.2</v>
      </c>
      <c r="W120" s="237" t="str">
        <f>'[1]Juni 2011'!Q53</f>
        <v>K</v>
      </c>
      <c r="X120" s="237">
        <f t="shared" si="59"/>
        <v>0</v>
      </c>
      <c r="Y120" s="237">
        <v>1.2</v>
      </c>
      <c r="Z120" s="239">
        <f t="shared" si="68"/>
        <v>1</v>
      </c>
      <c r="AA120" s="237">
        <v>0</v>
      </c>
      <c r="AB120" s="239">
        <f t="shared" si="60"/>
        <v>0</v>
      </c>
      <c r="AC120" s="237">
        <v>0</v>
      </c>
      <c r="AD120" s="239">
        <f t="shared" si="61"/>
        <v>0</v>
      </c>
      <c r="AE120" s="237">
        <v>0</v>
      </c>
      <c r="AF120" s="237">
        <f t="shared" si="62"/>
        <v>2.2000000000000002</v>
      </c>
      <c r="AG120" s="237">
        <f t="shared" si="56"/>
        <v>-1.0000000000000002</v>
      </c>
      <c r="AH120" s="239">
        <f t="shared" si="63"/>
        <v>0</v>
      </c>
      <c r="AI120" s="250"/>
      <c r="AJ120" s="251"/>
      <c r="AK120" s="235" t="s">
        <v>67</v>
      </c>
      <c r="AL120" s="242"/>
      <c r="AM120" s="259">
        <f t="shared" si="47"/>
        <v>1.2</v>
      </c>
      <c r="AN120" s="259">
        <f t="shared" si="48"/>
        <v>0</v>
      </c>
      <c r="AO120" s="259">
        <f t="shared" si="49"/>
        <v>1.2</v>
      </c>
      <c r="AP120" s="259">
        <f t="shared" si="50"/>
        <v>0</v>
      </c>
      <c r="AQ120" s="244">
        <f t="shared" si="64"/>
        <v>1.2</v>
      </c>
      <c r="AR120" s="244">
        <f t="shared" si="65"/>
        <v>0</v>
      </c>
      <c r="AS120" s="244">
        <f t="shared" si="66"/>
        <v>1.2</v>
      </c>
      <c r="AT120" s="243">
        <f t="shared" si="57"/>
        <v>1.2</v>
      </c>
      <c r="AU120" s="243">
        <v>1200</v>
      </c>
      <c r="AW120" s="245">
        <v>0</v>
      </c>
      <c r="AX120" s="245">
        <v>1200</v>
      </c>
      <c r="AY120" s="245"/>
      <c r="AZ120" s="245">
        <v>0</v>
      </c>
      <c r="BA120" s="245">
        <v>0</v>
      </c>
      <c r="BB120" s="245">
        <v>0</v>
      </c>
      <c r="BD120" s="246">
        <f t="shared" si="55"/>
        <v>0</v>
      </c>
      <c r="BE120" s="246">
        <f t="shared" si="55"/>
        <v>1.2</v>
      </c>
      <c r="BF120" s="246">
        <f t="shared" si="69"/>
        <v>0</v>
      </c>
      <c r="BG120" s="246">
        <f t="shared" si="70"/>
        <v>0</v>
      </c>
      <c r="BH120" s="246">
        <f t="shared" si="71"/>
        <v>0</v>
      </c>
      <c r="BI120" s="246">
        <f t="shared" si="72"/>
        <v>0</v>
      </c>
      <c r="BK120" s="245">
        <v>1200</v>
      </c>
      <c r="BL120" s="245">
        <v>0</v>
      </c>
      <c r="BM120" s="245">
        <v>0</v>
      </c>
      <c r="BN120" s="245">
        <v>0</v>
      </c>
      <c r="BP120" s="246">
        <f t="shared" si="67"/>
        <v>1.2</v>
      </c>
      <c r="BQ120" s="246">
        <f t="shared" si="67"/>
        <v>0</v>
      </c>
      <c r="BR120" s="246">
        <f t="shared" si="67"/>
        <v>0</v>
      </c>
      <c r="BS120" s="246">
        <f t="shared" si="67"/>
        <v>0</v>
      </c>
    </row>
    <row r="121" spans="1:71" ht="15.95" customHeight="1">
      <c r="A121" s="231">
        <f t="shared" si="46"/>
        <v>109</v>
      </c>
      <c r="B121" s="232" t="s">
        <v>1020</v>
      </c>
      <c r="C121" s="233" t="s">
        <v>723</v>
      </c>
      <c r="D121" s="233"/>
      <c r="E121" s="233" t="s">
        <v>915</v>
      </c>
      <c r="F121" s="232" t="s">
        <v>564</v>
      </c>
      <c r="G121" s="234"/>
      <c r="H121" s="234"/>
      <c r="I121" s="234"/>
      <c r="J121" s="235" t="s">
        <v>65</v>
      </c>
      <c r="K121" s="235" t="s">
        <v>69</v>
      </c>
      <c r="L121" s="236">
        <v>3.57</v>
      </c>
      <c r="M121" s="237" t="s">
        <v>167</v>
      </c>
      <c r="N121" s="238">
        <v>4</v>
      </c>
      <c r="O121" s="236">
        <v>1</v>
      </c>
      <c r="P121" s="236">
        <v>0</v>
      </c>
      <c r="Q121" s="236">
        <v>2.57</v>
      </c>
      <c r="R121" s="236">
        <v>0</v>
      </c>
      <c r="S121" s="236">
        <v>0</v>
      </c>
      <c r="T121" s="236">
        <v>0</v>
      </c>
      <c r="U121" s="237">
        <v>0</v>
      </c>
      <c r="V121" s="237">
        <f t="shared" si="58"/>
        <v>3.57</v>
      </c>
      <c r="W121" s="237" t="str">
        <f>'[1]Juni 2011'!Q172</f>
        <v>K</v>
      </c>
      <c r="X121" s="237">
        <f t="shared" si="59"/>
        <v>0</v>
      </c>
      <c r="Y121" s="237">
        <v>2</v>
      </c>
      <c r="Z121" s="239">
        <f t="shared" si="68"/>
        <v>0.56022408963585435</v>
      </c>
      <c r="AA121" s="237">
        <v>1</v>
      </c>
      <c r="AB121" s="239">
        <f t="shared" si="60"/>
        <v>0.28011204481792717</v>
      </c>
      <c r="AC121" s="237">
        <v>0.47</v>
      </c>
      <c r="AD121" s="239">
        <f t="shared" si="61"/>
        <v>0.13165266106442577</v>
      </c>
      <c r="AE121" s="237">
        <v>0.1</v>
      </c>
      <c r="AF121" s="237">
        <f t="shared" si="62"/>
        <v>4.5419887955182068</v>
      </c>
      <c r="AG121" s="237">
        <f t="shared" si="56"/>
        <v>-0.97198879551820694</v>
      </c>
      <c r="AH121" s="239">
        <f t="shared" si="63"/>
        <v>2.8011204481792718E-2</v>
      </c>
      <c r="AI121" s="250"/>
      <c r="AJ121" s="251"/>
      <c r="AK121" s="235" t="s">
        <v>67</v>
      </c>
      <c r="AL121" s="235"/>
      <c r="AM121" s="259">
        <f t="shared" si="47"/>
        <v>3.57</v>
      </c>
      <c r="AN121" s="259">
        <f t="shared" si="48"/>
        <v>0</v>
      </c>
      <c r="AO121" s="259">
        <f t="shared" si="49"/>
        <v>3.57</v>
      </c>
      <c r="AP121" s="259">
        <f t="shared" si="50"/>
        <v>0</v>
      </c>
      <c r="AQ121" s="244">
        <f t="shared" si="64"/>
        <v>3.57</v>
      </c>
      <c r="AR121" s="244">
        <f t="shared" si="65"/>
        <v>0</v>
      </c>
      <c r="AS121" s="244">
        <f t="shared" si="66"/>
        <v>3.57</v>
      </c>
      <c r="AT121" s="243">
        <f t="shared" si="57"/>
        <v>3.57</v>
      </c>
      <c r="AU121" s="243">
        <v>3570</v>
      </c>
      <c r="AW121" s="245">
        <v>1000</v>
      </c>
      <c r="AX121" s="245">
        <v>0</v>
      </c>
      <c r="AY121" s="245">
        <v>2570</v>
      </c>
      <c r="AZ121" s="245">
        <v>0</v>
      </c>
      <c r="BA121" s="245">
        <v>0</v>
      </c>
      <c r="BB121" s="245">
        <v>0</v>
      </c>
      <c r="BD121" s="246">
        <f t="shared" si="55"/>
        <v>1</v>
      </c>
      <c r="BE121" s="246">
        <f t="shared" si="55"/>
        <v>0</v>
      </c>
      <c r="BF121" s="246">
        <f t="shared" si="69"/>
        <v>2.57</v>
      </c>
      <c r="BG121" s="246">
        <f t="shared" si="70"/>
        <v>0</v>
      </c>
      <c r="BH121" s="246">
        <f t="shared" si="71"/>
        <v>0</v>
      </c>
      <c r="BI121" s="246">
        <f t="shared" si="72"/>
        <v>0</v>
      </c>
      <c r="BK121" s="245">
        <v>2000</v>
      </c>
      <c r="BL121" s="245">
        <v>1000</v>
      </c>
      <c r="BM121" s="245">
        <v>470</v>
      </c>
      <c r="BN121" s="245">
        <v>100</v>
      </c>
      <c r="BP121" s="246">
        <f t="shared" si="67"/>
        <v>2</v>
      </c>
      <c r="BQ121" s="246">
        <f t="shared" si="67"/>
        <v>1</v>
      </c>
      <c r="BR121" s="246">
        <f t="shared" si="67"/>
        <v>0.47</v>
      </c>
      <c r="BS121" s="246">
        <f t="shared" si="67"/>
        <v>0.1</v>
      </c>
    </row>
    <row r="122" spans="1:71" ht="15.95" customHeight="1">
      <c r="A122" s="231">
        <f t="shared" si="46"/>
        <v>110</v>
      </c>
      <c r="B122" s="232" t="s">
        <v>1021</v>
      </c>
      <c r="C122" s="233" t="s">
        <v>724</v>
      </c>
      <c r="D122" s="233"/>
      <c r="E122" s="233" t="s">
        <v>916</v>
      </c>
      <c r="F122" s="232" t="s">
        <v>564</v>
      </c>
      <c r="G122" s="234"/>
      <c r="H122" s="234"/>
      <c r="I122" s="234"/>
      <c r="J122" s="235" t="s">
        <v>65</v>
      </c>
      <c r="K122" s="235" t="s">
        <v>167</v>
      </c>
      <c r="L122" s="236">
        <v>5.26</v>
      </c>
      <c r="M122" s="237" t="s">
        <v>167</v>
      </c>
      <c r="N122" s="238">
        <v>4</v>
      </c>
      <c r="O122" s="236">
        <v>1.26</v>
      </c>
      <c r="P122" s="236">
        <v>0</v>
      </c>
      <c r="Q122" s="236">
        <v>4</v>
      </c>
      <c r="R122" s="236">
        <v>0</v>
      </c>
      <c r="S122" s="236">
        <v>0</v>
      </c>
      <c r="T122" s="236">
        <v>0</v>
      </c>
      <c r="U122" s="237">
        <v>0</v>
      </c>
      <c r="V122" s="237">
        <f t="shared" si="58"/>
        <v>5.26</v>
      </c>
      <c r="W122" s="237" t="str">
        <f>'[1]Juni 2011'!Q173</f>
        <v>K</v>
      </c>
      <c r="X122" s="237">
        <f t="shared" si="59"/>
        <v>0</v>
      </c>
      <c r="Y122" s="237">
        <v>3</v>
      </c>
      <c r="Z122" s="239">
        <f t="shared" si="68"/>
        <v>0.57034220532319391</v>
      </c>
      <c r="AA122" s="237">
        <v>1.5</v>
      </c>
      <c r="AB122" s="239">
        <f t="shared" si="60"/>
        <v>0.28517110266159695</v>
      </c>
      <c r="AC122" s="237">
        <v>0.76</v>
      </c>
      <c r="AD122" s="239">
        <f t="shared" si="61"/>
        <v>0.14448669201520914</v>
      </c>
      <c r="AE122" s="237">
        <v>0</v>
      </c>
      <c r="AF122" s="237">
        <f t="shared" si="62"/>
        <v>6.26</v>
      </c>
      <c r="AG122" s="237">
        <f t="shared" si="56"/>
        <v>-1</v>
      </c>
      <c r="AH122" s="239">
        <f t="shared" si="63"/>
        <v>0</v>
      </c>
      <c r="AI122" s="250"/>
      <c r="AJ122" s="251"/>
      <c r="AK122" s="235" t="s">
        <v>67</v>
      </c>
      <c r="AL122" s="302"/>
      <c r="AM122" s="259">
        <f t="shared" si="47"/>
        <v>5.26</v>
      </c>
      <c r="AN122" s="259">
        <f t="shared" si="48"/>
        <v>0</v>
      </c>
      <c r="AO122" s="259">
        <f t="shared" si="49"/>
        <v>5.26</v>
      </c>
      <c r="AP122" s="259">
        <f t="shared" si="50"/>
        <v>0</v>
      </c>
      <c r="AQ122" s="244">
        <f t="shared" si="64"/>
        <v>5.26</v>
      </c>
      <c r="AR122" s="244">
        <f t="shared" si="65"/>
        <v>0</v>
      </c>
      <c r="AS122" s="244">
        <f t="shared" si="66"/>
        <v>5.26</v>
      </c>
      <c r="AT122" s="243">
        <f t="shared" si="57"/>
        <v>5.26</v>
      </c>
      <c r="AU122" s="243">
        <v>5260</v>
      </c>
      <c r="AW122" s="245">
        <v>1260</v>
      </c>
      <c r="AX122" s="245">
        <v>0</v>
      </c>
      <c r="AY122" s="245">
        <v>4000</v>
      </c>
      <c r="AZ122" s="245">
        <v>0</v>
      </c>
      <c r="BA122" s="245">
        <v>0</v>
      </c>
      <c r="BB122" s="245">
        <v>0</v>
      </c>
      <c r="BD122" s="246">
        <f t="shared" si="55"/>
        <v>1.26</v>
      </c>
      <c r="BE122" s="246">
        <f t="shared" si="55"/>
        <v>0</v>
      </c>
      <c r="BF122" s="246">
        <f t="shared" si="69"/>
        <v>4</v>
      </c>
      <c r="BG122" s="246">
        <f t="shared" si="70"/>
        <v>0</v>
      </c>
      <c r="BH122" s="246">
        <f t="shared" si="71"/>
        <v>0</v>
      </c>
      <c r="BI122" s="246">
        <f t="shared" si="72"/>
        <v>0</v>
      </c>
      <c r="BK122" s="245">
        <v>3000</v>
      </c>
      <c r="BL122" s="245">
        <v>1500</v>
      </c>
      <c r="BM122" s="245">
        <v>760</v>
      </c>
      <c r="BN122" s="245">
        <v>0</v>
      </c>
      <c r="BP122" s="246">
        <f t="shared" si="67"/>
        <v>3</v>
      </c>
      <c r="BQ122" s="246">
        <f t="shared" si="67"/>
        <v>1.5</v>
      </c>
      <c r="BR122" s="246">
        <f t="shared" si="67"/>
        <v>0.76</v>
      </c>
      <c r="BS122" s="246">
        <f t="shared" si="67"/>
        <v>0</v>
      </c>
    </row>
    <row r="123" spans="1:71" ht="15.95" customHeight="1">
      <c r="A123" s="231">
        <f t="shared" si="46"/>
        <v>111</v>
      </c>
      <c r="B123" s="232" t="s">
        <v>1022</v>
      </c>
      <c r="C123" s="442" t="s">
        <v>725</v>
      </c>
      <c r="D123" s="443"/>
      <c r="E123" s="233" t="s">
        <v>911</v>
      </c>
      <c r="F123" s="232" t="s">
        <v>564</v>
      </c>
      <c r="G123" s="234"/>
      <c r="H123" s="234"/>
      <c r="I123" s="234"/>
      <c r="J123" s="235" t="s">
        <v>65</v>
      </c>
      <c r="K123" s="235" t="s">
        <v>187</v>
      </c>
      <c r="L123" s="236">
        <v>2.2000000000000002</v>
      </c>
      <c r="M123" s="237" t="s">
        <v>187</v>
      </c>
      <c r="N123" s="238">
        <v>3</v>
      </c>
      <c r="O123" s="236">
        <v>1</v>
      </c>
      <c r="P123" s="236">
        <v>0</v>
      </c>
      <c r="Q123" s="236">
        <v>1.2</v>
      </c>
      <c r="R123" s="236">
        <v>0</v>
      </c>
      <c r="S123" s="236">
        <v>0</v>
      </c>
      <c r="T123" s="236">
        <v>0</v>
      </c>
      <c r="U123" s="237">
        <v>0</v>
      </c>
      <c r="V123" s="237">
        <f t="shared" si="58"/>
        <v>2.2000000000000002</v>
      </c>
      <c r="W123" s="237" t="str">
        <f>'[1]Juni 2011'!Q46</f>
        <v>K</v>
      </c>
      <c r="X123" s="237">
        <f t="shared" si="59"/>
        <v>0</v>
      </c>
      <c r="Y123" s="237">
        <v>1.5</v>
      </c>
      <c r="Z123" s="239">
        <f t="shared" si="68"/>
        <v>0.68181818181818177</v>
      </c>
      <c r="AA123" s="237">
        <v>0.3</v>
      </c>
      <c r="AB123" s="239">
        <f t="shared" si="60"/>
        <v>0.13636363636363635</v>
      </c>
      <c r="AC123" s="237">
        <v>0.4</v>
      </c>
      <c r="AD123" s="239">
        <f t="shared" si="61"/>
        <v>0.18181818181818182</v>
      </c>
      <c r="AE123" s="237">
        <v>0</v>
      </c>
      <c r="AF123" s="237">
        <f t="shared" si="62"/>
        <v>3.1999999999999993</v>
      </c>
      <c r="AG123" s="237">
        <f t="shared" si="56"/>
        <v>-0.99999999999999911</v>
      </c>
      <c r="AH123" s="239">
        <f t="shared" si="63"/>
        <v>0</v>
      </c>
      <c r="AI123" s="250"/>
      <c r="AJ123" s="251"/>
      <c r="AK123" s="235" t="s">
        <v>67</v>
      </c>
      <c r="AL123" s="235"/>
      <c r="AM123" s="259">
        <f t="shared" si="47"/>
        <v>2.2000000000000002</v>
      </c>
      <c r="AN123" s="259">
        <f t="shared" si="48"/>
        <v>0</v>
      </c>
      <c r="AO123" s="259">
        <f t="shared" si="49"/>
        <v>2.2000000000000002</v>
      </c>
      <c r="AP123" s="259">
        <f t="shared" si="50"/>
        <v>0</v>
      </c>
      <c r="AQ123" s="244">
        <f t="shared" si="64"/>
        <v>2.2000000000000002</v>
      </c>
      <c r="AR123" s="244">
        <f t="shared" si="65"/>
        <v>0</v>
      </c>
      <c r="AS123" s="244">
        <f t="shared" si="66"/>
        <v>2.2000000000000002</v>
      </c>
      <c r="AT123" s="243">
        <f t="shared" si="57"/>
        <v>2.2000000000000002</v>
      </c>
      <c r="AU123" s="243">
        <v>2200</v>
      </c>
      <c r="AW123" s="245">
        <v>1000</v>
      </c>
      <c r="AX123" s="245">
        <v>0</v>
      </c>
      <c r="AY123" s="245">
        <v>1200</v>
      </c>
      <c r="AZ123" s="245">
        <v>0</v>
      </c>
      <c r="BA123" s="245"/>
      <c r="BB123" s="245"/>
      <c r="BD123" s="246">
        <f t="shared" si="55"/>
        <v>1</v>
      </c>
      <c r="BE123" s="246">
        <f t="shared" si="55"/>
        <v>0</v>
      </c>
      <c r="BF123" s="246">
        <f t="shared" si="69"/>
        <v>1.2</v>
      </c>
      <c r="BG123" s="246">
        <f t="shared" si="70"/>
        <v>0</v>
      </c>
      <c r="BH123" s="246">
        <f t="shared" si="71"/>
        <v>0</v>
      </c>
      <c r="BI123" s="246">
        <f t="shared" si="72"/>
        <v>0</v>
      </c>
      <c r="BK123" s="245">
        <v>1500</v>
      </c>
      <c r="BL123" s="245">
        <v>300</v>
      </c>
      <c r="BM123" s="245">
        <v>400</v>
      </c>
      <c r="BN123" s="245">
        <v>0</v>
      </c>
      <c r="BP123" s="246">
        <f t="shared" si="67"/>
        <v>1.5</v>
      </c>
      <c r="BQ123" s="246">
        <f t="shared" si="67"/>
        <v>0.3</v>
      </c>
      <c r="BR123" s="246">
        <f t="shared" si="67"/>
        <v>0.4</v>
      </c>
      <c r="BS123" s="246">
        <f t="shared" si="67"/>
        <v>0</v>
      </c>
    </row>
    <row r="124" spans="1:71" ht="15.95" customHeight="1">
      <c r="A124" s="231">
        <f t="shared" si="46"/>
        <v>112</v>
      </c>
      <c r="B124" s="232" t="s">
        <v>1703</v>
      </c>
      <c r="C124" s="248" t="s">
        <v>1674</v>
      </c>
      <c r="D124" s="249"/>
      <c r="E124" s="233"/>
      <c r="F124" s="232" t="s">
        <v>564</v>
      </c>
      <c r="G124" s="234"/>
      <c r="H124" s="234"/>
      <c r="I124" s="234"/>
      <c r="J124" s="235"/>
      <c r="K124" s="235"/>
      <c r="L124" s="236">
        <v>2</v>
      </c>
      <c r="M124" s="237"/>
      <c r="N124" s="238">
        <v>3</v>
      </c>
      <c r="O124" s="236">
        <f>L124</f>
        <v>2</v>
      </c>
      <c r="P124" s="236"/>
      <c r="Q124" s="236"/>
      <c r="R124" s="236"/>
      <c r="S124" s="236"/>
      <c r="T124" s="236"/>
      <c r="U124" s="237"/>
      <c r="V124" s="237"/>
      <c r="W124" s="237"/>
      <c r="X124" s="237"/>
      <c r="Y124" s="237"/>
      <c r="Z124" s="239"/>
      <c r="AA124" s="237"/>
      <c r="AB124" s="239"/>
      <c r="AC124" s="237">
        <v>0.6</v>
      </c>
      <c r="AD124" s="239">
        <f t="shared" si="61"/>
        <v>0.3</v>
      </c>
      <c r="AE124" s="237">
        <f>L124-AC124</f>
        <v>1.4</v>
      </c>
      <c r="AF124" s="237"/>
      <c r="AG124" s="237"/>
      <c r="AH124" s="239">
        <f t="shared" si="63"/>
        <v>0.7</v>
      </c>
      <c r="AI124" s="250"/>
      <c r="AJ124" s="251"/>
      <c r="AK124" s="235" t="s">
        <v>67</v>
      </c>
      <c r="AL124" s="235"/>
      <c r="AM124" s="259">
        <f t="shared" si="47"/>
        <v>2</v>
      </c>
      <c r="AN124" s="259">
        <f t="shared" si="48"/>
        <v>0</v>
      </c>
      <c r="AO124" s="259">
        <f t="shared" si="49"/>
        <v>2</v>
      </c>
      <c r="AP124" s="259">
        <f t="shared" si="50"/>
        <v>0</v>
      </c>
      <c r="AQ124" s="244"/>
      <c r="AR124" s="244"/>
      <c r="AS124" s="244"/>
      <c r="AW124" s="245"/>
      <c r="AX124" s="245"/>
      <c r="AY124" s="245"/>
      <c r="AZ124" s="245"/>
      <c r="BA124" s="245"/>
      <c r="BB124" s="245"/>
      <c r="BD124" s="246"/>
      <c r="BE124" s="246"/>
      <c r="BF124" s="246"/>
      <c r="BG124" s="246"/>
      <c r="BH124" s="246"/>
      <c r="BI124" s="246"/>
      <c r="BK124" s="245"/>
      <c r="BL124" s="245"/>
      <c r="BM124" s="245"/>
      <c r="BN124" s="245"/>
      <c r="BP124" s="246"/>
      <c r="BQ124" s="246"/>
      <c r="BR124" s="246"/>
      <c r="BS124" s="246"/>
    </row>
    <row r="125" spans="1:71" ht="15.95" customHeight="1">
      <c r="A125" s="231">
        <f t="shared" si="46"/>
        <v>113</v>
      </c>
      <c r="B125" s="232" t="s">
        <v>1704</v>
      </c>
      <c r="C125" s="248" t="s">
        <v>1675</v>
      </c>
      <c r="D125" s="249"/>
      <c r="E125" s="233"/>
      <c r="F125" s="232" t="s">
        <v>564</v>
      </c>
      <c r="G125" s="234"/>
      <c r="H125" s="234"/>
      <c r="I125" s="234"/>
      <c r="J125" s="235"/>
      <c r="K125" s="235"/>
      <c r="L125" s="236">
        <v>0.95</v>
      </c>
      <c r="M125" s="237"/>
      <c r="N125" s="238">
        <v>3</v>
      </c>
      <c r="O125" s="236">
        <f>L125</f>
        <v>0.95</v>
      </c>
      <c r="P125" s="236"/>
      <c r="Q125" s="236"/>
      <c r="R125" s="236"/>
      <c r="S125" s="236"/>
      <c r="T125" s="236"/>
      <c r="U125" s="237"/>
      <c r="V125" s="237"/>
      <c r="W125" s="237"/>
      <c r="X125" s="237"/>
      <c r="Y125" s="237"/>
      <c r="Z125" s="239"/>
      <c r="AA125" s="237"/>
      <c r="AB125" s="239"/>
      <c r="AC125" s="237">
        <f>0.3</f>
        <v>0.3</v>
      </c>
      <c r="AD125" s="239">
        <f t="shared" si="61"/>
        <v>0.31578947368421051</v>
      </c>
      <c r="AE125" s="237">
        <f>L125-AC125</f>
        <v>0.64999999999999991</v>
      </c>
      <c r="AF125" s="237"/>
      <c r="AG125" s="237"/>
      <c r="AH125" s="239">
        <f t="shared" si="63"/>
        <v>0.68421052631578938</v>
      </c>
      <c r="AI125" s="250"/>
      <c r="AJ125" s="251"/>
      <c r="AK125" s="235" t="s">
        <v>67</v>
      </c>
      <c r="AL125" s="235"/>
      <c r="AM125" s="259">
        <f t="shared" si="47"/>
        <v>0.95</v>
      </c>
      <c r="AN125" s="259">
        <f t="shared" si="48"/>
        <v>0</v>
      </c>
      <c r="AO125" s="259">
        <f t="shared" si="49"/>
        <v>0.95</v>
      </c>
      <c r="AP125" s="259">
        <f t="shared" si="50"/>
        <v>0</v>
      </c>
      <c r="AQ125" s="244"/>
      <c r="AR125" s="244"/>
      <c r="AS125" s="244"/>
      <c r="AW125" s="245"/>
      <c r="AX125" s="245"/>
      <c r="AY125" s="245"/>
      <c r="AZ125" s="245"/>
      <c r="BA125" s="245"/>
      <c r="BB125" s="245"/>
      <c r="BD125" s="246"/>
      <c r="BE125" s="246"/>
      <c r="BF125" s="246"/>
      <c r="BG125" s="246"/>
      <c r="BH125" s="246"/>
      <c r="BI125" s="246"/>
      <c r="BK125" s="245"/>
      <c r="BL125" s="245"/>
      <c r="BM125" s="245"/>
      <c r="BN125" s="245"/>
      <c r="BP125" s="246"/>
      <c r="BQ125" s="246"/>
      <c r="BR125" s="246"/>
      <c r="BS125" s="246"/>
    </row>
    <row r="126" spans="1:71" ht="15.95" customHeight="1">
      <c r="A126" s="231">
        <f t="shared" si="46"/>
        <v>114</v>
      </c>
      <c r="B126" s="232" t="s">
        <v>1705</v>
      </c>
      <c r="C126" s="248" t="s">
        <v>1676</v>
      </c>
      <c r="D126" s="249"/>
      <c r="E126" s="233"/>
      <c r="F126" s="232" t="s">
        <v>564</v>
      </c>
      <c r="G126" s="234"/>
      <c r="H126" s="234"/>
      <c r="I126" s="234"/>
      <c r="J126" s="235"/>
      <c r="K126" s="235"/>
      <c r="L126" s="236">
        <v>1.4</v>
      </c>
      <c r="M126" s="237"/>
      <c r="N126" s="238">
        <v>3</v>
      </c>
      <c r="O126" s="236"/>
      <c r="P126" s="236"/>
      <c r="Q126" s="236">
        <f>L126</f>
        <v>1.4</v>
      </c>
      <c r="R126" s="236"/>
      <c r="S126" s="236"/>
      <c r="T126" s="236"/>
      <c r="U126" s="237"/>
      <c r="V126" s="237"/>
      <c r="W126" s="237"/>
      <c r="X126" s="237"/>
      <c r="Y126" s="237"/>
      <c r="Z126" s="239"/>
      <c r="AA126" s="237"/>
      <c r="AB126" s="239"/>
      <c r="AC126" s="237">
        <v>0.35</v>
      </c>
      <c r="AD126" s="239">
        <f t="shared" si="61"/>
        <v>0.25</v>
      </c>
      <c r="AE126" s="237">
        <f>L126-AC126</f>
        <v>1.0499999999999998</v>
      </c>
      <c r="AF126" s="237"/>
      <c r="AG126" s="237"/>
      <c r="AH126" s="239">
        <f t="shared" si="63"/>
        <v>0.74999999999999989</v>
      </c>
      <c r="AI126" s="250"/>
      <c r="AJ126" s="251"/>
      <c r="AK126" s="235" t="s">
        <v>67</v>
      </c>
      <c r="AL126" s="235"/>
      <c r="AM126" s="259">
        <f t="shared" si="47"/>
        <v>1.4</v>
      </c>
      <c r="AN126" s="259">
        <f t="shared" si="48"/>
        <v>0</v>
      </c>
      <c r="AO126" s="259">
        <f t="shared" si="49"/>
        <v>1.4</v>
      </c>
      <c r="AP126" s="259">
        <f t="shared" si="50"/>
        <v>0</v>
      </c>
      <c r="AQ126" s="244"/>
      <c r="AR126" s="244"/>
      <c r="AS126" s="244"/>
      <c r="AW126" s="245"/>
      <c r="AX126" s="245"/>
      <c r="AY126" s="245"/>
      <c r="AZ126" s="245"/>
      <c r="BA126" s="245"/>
      <c r="BB126" s="245"/>
      <c r="BD126" s="246"/>
      <c r="BE126" s="246"/>
      <c r="BF126" s="246"/>
      <c r="BG126" s="246"/>
      <c r="BH126" s="246"/>
      <c r="BI126" s="246"/>
      <c r="BK126" s="245"/>
      <c r="BL126" s="245"/>
      <c r="BM126" s="245"/>
      <c r="BN126" s="245"/>
      <c r="BP126" s="246"/>
      <c r="BQ126" s="246"/>
      <c r="BR126" s="246"/>
      <c r="BS126" s="246"/>
    </row>
    <row r="127" spans="1:71" ht="15.95" customHeight="1">
      <c r="A127" s="231">
        <f t="shared" si="46"/>
        <v>115</v>
      </c>
      <c r="B127" s="232" t="s">
        <v>1023</v>
      </c>
      <c r="C127" s="233" t="s">
        <v>726</v>
      </c>
      <c r="D127" s="233"/>
      <c r="E127" s="233" t="s">
        <v>917</v>
      </c>
      <c r="F127" s="232" t="s">
        <v>549</v>
      </c>
      <c r="G127" s="234"/>
      <c r="H127" s="234"/>
      <c r="I127" s="234"/>
      <c r="J127" s="235" t="s">
        <v>65</v>
      </c>
      <c r="K127" s="235" t="s">
        <v>212</v>
      </c>
      <c r="L127" s="236">
        <v>4.3</v>
      </c>
      <c r="M127" s="237" t="s">
        <v>212</v>
      </c>
      <c r="N127" s="238">
        <v>5</v>
      </c>
      <c r="O127" s="236">
        <v>0</v>
      </c>
      <c r="P127" s="236">
        <v>0.7</v>
      </c>
      <c r="Q127" s="236">
        <v>0</v>
      </c>
      <c r="R127" s="236">
        <v>0</v>
      </c>
      <c r="S127" s="236">
        <v>3.6</v>
      </c>
      <c r="T127" s="236">
        <v>0</v>
      </c>
      <c r="U127" s="237">
        <v>0</v>
      </c>
      <c r="V127" s="237">
        <f t="shared" si="58"/>
        <v>4.3</v>
      </c>
      <c r="W127" s="237" t="str">
        <f>'[1]Juni 2011'!Q205</f>
        <v>K</v>
      </c>
      <c r="X127" s="237">
        <f t="shared" si="59"/>
        <v>0</v>
      </c>
      <c r="Y127" s="237">
        <v>3</v>
      </c>
      <c r="Z127" s="239">
        <f t="shared" si="68"/>
        <v>0.69767441860465118</v>
      </c>
      <c r="AA127" s="237">
        <v>0.6</v>
      </c>
      <c r="AB127" s="239">
        <f t="shared" si="60"/>
        <v>0.13953488372093023</v>
      </c>
      <c r="AC127" s="237">
        <v>0</v>
      </c>
      <c r="AD127" s="239">
        <f t="shared" si="61"/>
        <v>0</v>
      </c>
      <c r="AE127" s="237">
        <v>0.7</v>
      </c>
      <c r="AF127" s="237">
        <f t="shared" si="62"/>
        <v>5.1372093023255818</v>
      </c>
      <c r="AG127" s="237">
        <f t="shared" si="56"/>
        <v>-0.83720930232558199</v>
      </c>
      <c r="AH127" s="239">
        <f t="shared" si="63"/>
        <v>0.16279069767441859</v>
      </c>
      <c r="AI127" s="250">
        <v>60</v>
      </c>
      <c r="AJ127" s="251">
        <v>82</v>
      </c>
      <c r="AK127" s="235" t="s">
        <v>67</v>
      </c>
      <c r="AL127" s="235"/>
      <c r="AM127" s="259">
        <f t="shared" si="47"/>
        <v>4.3</v>
      </c>
      <c r="AN127" s="259">
        <f t="shared" si="48"/>
        <v>0</v>
      </c>
      <c r="AO127" s="259">
        <f t="shared" si="49"/>
        <v>4.3</v>
      </c>
      <c r="AP127" s="259">
        <f t="shared" si="50"/>
        <v>0</v>
      </c>
      <c r="AQ127" s="244">
        <f>Y127+AA127+AC127+AE127</f>
        <v>4.3</v>
      </c>
      <c r="AR127" s="244">
        <f t="shared" si="65"/>
        <v>0</v>
      </c>
      <c r="AS127" s="244">
        <f t="shared" si="66"/>
        <v>4.3</v>
      </c>
      <c r="AT127" s="243">
        <f t="shared" si="57"/>
        <v>4.3</v>
      </c>
      <c r="AU127" s="243">
        <v>4300</v>
      </c>
      <c r="AW127" s="245">
        <v>0</v>
      </c>
      <c r="AX127" s="245">
        <v>700</v>
      </c>
      <c r="AY127" s="245"/>
      <c r="AZ127" s="245">
        <v>0</v>
      </c>
      <c r="BA127" s="245">
        <v>3600</v>
      </c>
      <c r="BB127" s="245">
        <v>0</v>
      </c>
      <c r="BD127" s="246">
        <f t="shared" si="55"/>
        <v>0</v>
      </c>
      <c r="BE127" s="246">
        <f t="shared" si="55"/>
        <v>0.7</v>
      </c>
      <c r="BF127" s="246">
        <f t="shared" ref="BF127:BF142" si="73">AY127/$BD$12</f>
        <v>0</v>
      </c>
      <c r="BG127" s="246">
        <f t="shared" ref="BG127:BG142" si="74">AZ127/$BD$12</f>
        <v>0</v>
      </c>
      <c r="BH127" s="246">
        <f t="shared" ref="BH127:BH142" si="75">BA127/$BD$12</f>
        <v>3.6</v>
      </c>
      <c r="BI127" s="246">
        <f t="shared" ref="BI127:BI142" si="76">BB127/$BD$12</f>
        <v>0</v>
      </c>
      <c r="BK127" s="245">
        <v>3000</v>
      </c>
      <c r="BL127" s="245">
        <v>600</v>
      </c>
      <c r="BM127" s="245">
        <v>0</v>
      </c>
      <c r="BN127" s="245">
        <v>700</v>
      </c>
      <c r="BP127" s="246">
        <f t="shared" si="67"/>
        <v>3</v>
      </c>
      <c r="BQ127" s="246">
        <f t="shared" si="67"/>
        <v>0.6</v>
      </c>
      <c r="BR127" s="246">
        <f t="shared" si="67"/>
        <v>0</v>
      </c>
      <c r="BS127" s="246">
        <f t="shared" si="67"/>
        <v>0.7</v>
      </c>
    </row>
    <row r="128" spans="1:71" ht="15.95" customHeight="1">
      <c r="A128" s="231">
        <f t="shared" si="46"/>
        <v>116</v>
      </c>
      <c r="B128" s="232" t="s">
        <v>1024</v>
      </c>
      <c r="C128" s="233" t="s">
        <v>727</v>
      </c>
      <c r="D128" s="233"/>
      <c r="E128" s="233" t="s">
        <v>918</v>
      </c>
      <c r="F128" s="232" t="s">
        <v>549</v>
      </c>
      <c r="G128" s="234"/>
      <c r="H128" s="234"/>
      <c r="I128" s="234"/>
      <c r="J128" s="235" t="s">
        <v>65</v>
      </c>
      <c r="K128" s="235" t="s">
        <v>173</v>
      </c>
      <c r="L128" s="236">
        <v>4.3</v>
      </c>
      <c r="M128" s="237" t="s">
        <v>173</v>
      </c>
      <c r="N128" s="238">
        <v>4</v>
      </c>
      <c r="O128" s="236">
        <f>L128-P128-S128</f>
        <v>1.7299999999999995</v>
      </c>
      <c r="P128" s="236">
        <v>1.2</v>
      </c>
      <c r="Q128" s="236">
        <v>0</v>
      </c>
      <c r="R128" s="236">
        <v>0</v>
      </c>
      <c r="S128" s="236">
        <v>1.37</v>
      </c>
      <c r="T128" s="236">
        <v>0</v>
      </c>
      <c r="U128" s="237">
        <v>0</v>
      </c>
      <c r="V128" s="237">
        <f t="shared" si="58"/>
        <v>4.3</v>
      </c>
      <c r="W128" s="237" t="str">
        <f>'[1]Juni 2011'!Q206</f>
        <v>K</v>
      </c>
      <c r="X128" s="237">
        <f t="shared" si="59"/>
        <v>0</v>
      </c>
      <c r="Y128" s="237">
        <f>L128-AA128-AC128-AE128</f>
        <v>2.67</v>
      </c>
      <c r="Z128" s="239">
        <f t="shared" si="68"/>
        <v>0.62093023255813951</v>
      </c>
      <c r="AA128" s="237">
        <v>0.9</v>
      </c>
      <c r="AB128" s="239">
        <f t="shared" si="60"/>
        <v>0.20930232558139536</v>
      </c>
      <c r="AC128" s="237">
        <v>0.4</v>
      </c>
      <c r="AD128" s="239">
        <f t="shared" si="61"/>
        <v>9.3023255813953501E-2</v>
      </c>
      <c r="AE128" s="237">
        <v>0.33</v>
      </c>
      <c r="AF128" s="237">
        <f t="shared" si="62"/>
        <v>5.2232558139534895</v>
      </c>
      <c r="AG128" s="237">
        <f t="shared" si="56"/>
        <v>-0.92325581395348966</v>
      </c>
      <c r="AH128" s="239">
        <f t="shared" si="63"/>
        <v>7.6744186046511634E-2</v>
      </c>
      <c r="AI128" s="250">
        <v>42</v>
      </c>
      <c r="AJ128" s="251">
        <v>58</v>
      </c>
      <c r="AK128" s="235" t="s">
        <v>67</v>
      </c>
      <c r="AL128" s="235"/>
      <c r="AM128" s="259">
        <f t="shared" si="47"/>
        <v>4.3</v>
      </c>
      <c r="AN128" s="259">
        <f t="shared" si="48"/>
        <v>0</v>
      </c>
      <c r="AO128" s="259">
        <f t="shared" si="49"/>
        <v>4.3</v>
      </c>
      <c r="AP128" s="259">
        <f t="shared" si="50"/>
        <v>0</v>
      </c>
      <c r="AQ128" s="244">
        <f t="shared" si="64"/>
        <v>4.3</v>
      </c>
      <c r="AR128" s="244">
        <f t="shared" si="65"/>
        <v>0</v>
      </c>
      <c r="AS128" s="244">
        <f t="shared" si="66"/>
        <v>4.3</v>
      </c>
      <c r="AT128" s="243">
        <f t="shared" si="57"/>
        <v>4.3</v>
      </c>
      <c r="AU128" s="243">
        <v>4300</v>
      </c>
      <c r="AW128" s="245">
        <v>1730</v>
      </c>
      <c r="AX128" s="245">
        <v>1200</v>
      </c>
      <c r="AY128" s="245">
        <v>0</v>
      </c>
      <c r="AZ128" s="245">
        <v>0</v>
      </c>
      <c r="BA128" s="245">
        <v>1370</v>
      </c>
      <c r="BB128" s="245">
        <v>0</v>
      </c>
      <c r="BD128" s="246">
        <f t="shared" si="55"/>
        <v>1.73</v>
      </c>
      <c r="BE128" s="246">
        <f t="shared" si="55"/>
        <v>1.2</v>
      </c>
      <c r="BF128" s="246">
        <f t="shared" si="73"/>
        <v>0</v>
      </c>
      <c r="BG128" s="246">
        <f t="shared" si="74"/>
        <v>0</v>
      </c>
      <c r="BH128" s="246">
        <f t="shared" si="75"/>
        <v>1.37</v>
      </c>
      <c r="BI128" s="246">
        <f t="shared" si="76"/>
        <v>0</v>
      </c>
      <c r="BK128" s="245">
        <v>2870</v>
      </c>
      <c r="BL128" s="245">
        <v>900</v>
      </c>
      <c r="BM128" s="245">
        <v>400</v>
      </c>
      <c r="BN128" s="245">
        <v>330</v>
      </c>
      <c r="BP128" s="246">
        <f t="shared" si="67"/>
        <v>2.87</v>
      </c>
      <c r="BQ128" s="246">
        <f t="shared" si="67"/>
        <v>0.9</v>
      </c>
      <c r="BR128" s="246">
        <f t="shared" si="67"/>
        <v>0.4</v>
      </c>
      <c r="BS128" s="246">
        <f t="shared" si="67"/>
        <v>0.33</v>
      </c>
    </row>
    <row r="129" spans="1:71" ht="15.95" customHeight="1">
      <c r="A129" s="231">
        <f t="shared" si="46"/>
        <v>117</v>
      </c>
      <c r="B129" s="232" t="s">
        <v>1025</v>
      </c>
      <c r="C129" s="233" t="s">
        <v>728</v>
      </c>
      <c r="D129" s="233"/>
      <c r="E129" s="233" t="s">
        <v>157</v>
      </c>
      <c r="F129" s="232" t="s">
        <v>549</v>
      </c>
      <c r="G129" s="234"/>
      <c r="H129" s="234"/>
      <c r="I129" s="234"/>
      <c r="J129" s="235" t="s">
        <v>65</v>
      </c>
      <c r="K129" s="235" t="s">
        <v>167</v>
      </c>
      <c r="L129" s="236">
        <v>5.55</v>
      </c>
      <c r="M129" s="237">
        <v>6.9</v>
      </c>
      <c r="N129" s="238">
        <v>4</v>
      </c>
      <c r="O129" s="236">
        <v>0</v>
      </c>
      <c r="P129" s="236">
        <f>L129-S129</f>
        <v>3.92</v>
      </c>
      <c r="Q129" s="236">
        <v>0</v>
      </c>
      <c r="R129" s="236">
        <v>0</v>
      </c>
      <c r="S129" s="236">
        <v>1.63</v>
      </c>
      <c r="T129" s="236">
        <v>0</v>
      </c>
      <c r="U129" s="237">
        <v>0</v>
      </c>
      <c r="V129" s="237">
        <f t="shared" si="58"/>
        <v>5.55</v>
      </c>
      <c r="W129" s="237" t="str">
        <f>'[1]Juni 2011'!Q181</f>
        <v>K</v>
      </c>
      <c r="X129" s="237">
        <f t="shared" si="59"/>
        <v>0</v>
      </c>
      <c r="Y129" s="237">
        <f>L129-AA129-AC129-AE129</f>
        <v>3.38</v>
      </c>
      <c r="Z129" s="239">
        <f t="shared" si="68"/>
        <v>0.60900900900900901</v>
      </c>
      <c r="AA129" s="237">
        <v>1.1299999999999999</v>
      </c>
      <c r="AB129" s="239">
        <f t="shared" si="60"/>
        <v>0.20360360360360358</v>
      </c>
      <c r="AC129" s="237">
        <v>0.3</v>
      </c>
      <c r="AD129" s="239">
        <f t="shared" si="61"/>
        <v>5.4054054054054057E-2</v>
      </c>
      <c r="AE129" s="237">
        <v>0.74</v>
      </c>
      <c r="AF129" s="237">
        <f t="shared" si="62"/>
        <v>6.416666666666667</v>
      </c>
      <c r="AG129" s="237">
        <f t="shared" si="56"/>
        <v>-0.86666666666666714</v>
      </c>
      <c r="AH129" s="239">
        <f t="shared" si="63"/>
        <v>0.13333333333333333</v>
      </c>
      <c r="AI129" s="250"/>
      <c r="AJ129" s="251"/>
      <c r="AK129" s="235" t="s">
        <v>67</v>
      </c>
      <c r="AL129" s="235"/>
      <c r="AM129" s="259">
        <f t="shared" si="47"/>
        <v>5.55</v>
      </c>
      <c r="AN129" s="259">
        <f t="shared" si="48"/>
        <v>0</v>
      </c>
      <c r="AO129" s="259">
        <f t="shared" si="49"/>
        <v>5.55</v>
      </c>
      <c r="AP129" s="259">
        <f t="shared" si="50"/>
        <v>0</v>
      </c>
      <c r="AQ129" s="244">
        <f>Y129+AA129+AC129+AE129</f>
        <v>5.55</v>
      </c>
      <c r="AR129" s="244">
        <f t="shared" si="65"/>
        <v>0</v>
      </c>
      <c r="AS129" s="244">
        <f t="shared" si="66"/>
        <v>5.55</v>
      </c>
      <c r="AT129" s="243">
        <f t="shared" si="57"/>
        <v>5.55</v>
      </c>
      <c r="AU129" s="243">
        <v>5550</v>
      </c>
      <c r="AW129" s="245">
        <v>0</v>
      </c>
      <c r="AX129" s="245">
        <v>3920</v>
      </c>
      <c r="AY129" s="245">
        <v>0</v>
      </c>
      <c r="AZ129" s="245">
        <v>0</v>
      </c>
      <c r="BA129" s="245">
        <v>1630</v>
      </c>
      <c r="BB129" s="245">
        <v>0</v>
      </c>
      <c r="BD129" s="246">
        <f t="shared" si="55"/>
        <v>0</v>
      </c>
      <c r="BE129" s="246">
        <f t="shared" si="55"/>
        <v>3.92</v>
      </c>
      <c r="BF129" s="246">
        <f t="shared" si="73"/>
        <v>0</v>
      </c>
      <c r="BG129" s="246">
        <f t="shared" si="74"/>
        <v>0</v>
      </c>
      <c r="BH129" s="246">
        <f t="shared" si="75"/>
        <v>1.63</v>
      </c>
      <c r="BI129" s="246">
        <f t="shared" si="76"/>
        <v>0</v>
      </c>
      <c r="BK129" s="245">
        <v>4000</v>
      </c>
      <c r="BL129" s="245">
        <v>1130</v>
      </c>
      <c r="BM129" s="245">
        <v>300</v>
      </c>
      <c r="BN129" s="245">
        <v>740</v>
      </c>
      <c r="BP129" s="246">
        <f t="shared" si="67"/>
        <v>4</v>
      </c>
      <c r="BQ129" s="246">
        <f t="shared" si="67"/>
        <v>1.1299999999999999</v>
      </c>
      <c r="BR129" s="246">
        <f t="shared" si="67"/>
        <v>0.3</v>
      </c>
      <c r="BS129" s="246">
        <f t="shared" si="67"/>
        <v>0.74</v>
      </c>
    </row>
    <row r="130" spans="1:71" ht="15.95" customHeight="1">
      <c r="A130" s="231">
        <f t="shared" si="46"/>
        <v>118</v>
      </c>
      <c r="B130" s="232" t="s">
        <v>1026</v>
      </c>
      <c r="C130" s="233" t="s">
        <v>729</v>
      </c>
      <c r="D130" s="233"/>
      <c r="E130" s="233" t="s">
        <v>919</v>
      </c>
      <c r="F130" s="232" t="s">
        <v>549</v>
      </c>
      <c r="G130" s="234"/>
      <c r="H130" s="234"/>
      <c r="I130" s="234"/>
      <c r="J130" s="235" t="s">
        <v>65</v>
      </c>
      <c r="K130" s="235" t="s">
        <v>218</v>
      </c>
      <c r="L130" s="236">
        <v>2.4</v>
      </c>
      <c r="M130" s="237" t="s">
        <v>85</v>
      </c>
      <c r="N130" s="238">
        <v>4</v>
      </c>
      <c r="O130" s="236">
        <v>2.4</v>
      </c>
      <c r="P130" s="236">
        <v>0</v>
      </c>
      <c r="Q130" s="236">
        <v>0</v>
      </c>
      <c r="R130" s="236">
        <v>0</v>
      </c>
      <c r="S130" s="236">
        <v>0</v>
      </c>
      <c r="T130" s="236">
        <v>0</v>
      </c>
      <c r="U130" s="237">
        <v>0</v>
      </c>
      <c r="V130" s="237">
        <f t="shared" si="58"/>
        <v>2.4</v>
      </c>
      <c r="W130" s="237" t="str">
        <f>'[1]Juni 2011'!Q182</f>
        <v>K</v>
      </c>
      <c r="X130" s="237">
        <f t="shared" si="59"/>
        <v>0</v>
      </c>
      <c r="Y130" s="237">
        <v>1.9</v>
      </c>
      <c r="Z130" s="239">
        <f t="shared" si="68"/>
        <v>0.79166666666666663</v>
      </c>
      <c r="AA130" s="237">
        <v>0</v>
      </c>
      <c r="AB130" s="239">
        <f t="shared" si="60"/>
        <v>0</v>
      </c>
      <c r="AC130" s="237">
        <v>0.4</v>
      </c>
      <c r="AD130" s="239">
        <f t="shared" si="61"/>
        <v>0.16666666666666669</v>
      </c>
      <c r="AE130" s="237">
        <v>0.1</v>
      </c>
      <c r="AF130" s="237">
        <f t="shared" si="62"/>
        <v>3.3583333333333329</v>
      </c>
      <c r="AG130" s="237">
        <f t="shared" si="56"/>
        <v>-0.95833333333333304</v>
      </c>
      <c r="AH130" s="239">
        <f t="shared" si="63"/>
        <v>4.1666666666666671E-2</v>
      </c>
      <c r="AI130" s="250"/>
      <c r="AJ130" s="251"/>
      <c r="AK130" s="235" t="s">
        <v>67</v>
      </c>
      <c r="AL130" s="235"/>
      <c r="AM130" s="259">
        <f t="shared" si="47"/>
        <v>2.4</v>
      </c>
      <c r="AN130" s="259">
        <f t="shared" si="48"/>
        <v>0</v>
      </c>
      <c r="AO130" s="259">
        <f t="shared" si="49"/>
        <v>2.4</v>
      </c>
      <c r="AP130" s="259">
        <f t="shared" si="50"/>
        <v>0</v>
      </c>
      <c r="AQ130" s="244">
        <f t="shared" si="64"/>
        <v>2.4</v>
      </c>
      <c r="AR130" s="244">
        <f t="shared" si="65"/>
        <v>0</v>
      </c>
      <c r="AS130" s="244">
        <f t="shared" si="66"/>
        <v>2.4</v>
      </c>
      <c r="AT130" s="243">
        <f t="shared" si="57"/>
        <v>2.4</v>
      </c>
      <c r="AU130" s="243">
        <v>2400</v>
      </c>
      <c r="AW130" s="245">
        <v>2400</v>
      </c>
      <c r="AX130" s="245">
        <v>0</v>
      </c>
      <c r="AY130" s="245">
        <v>0</v>
      </c>
      <c r="AZ130" s="245">
        <v>0</v>
      </c>
      <c r="BA130" s="245">
        <v>0</v>
      </c>
      <c r="BB130" s="245">
        <v>0</v>
      </c>
      <c r="BD130" s="246">
        <f t="shared" si="55"/>
        <v>2.4</v>
      </c>
      <c r="BE130" s="246">
        <f t="shared" si="55"/>
        <v>0</v>
      </c>
      <c r="BF130" s="246">
        <f t="shared" si="73"/>
        <v>0</v>
      </c>
      <c r="BG130" s="246">
        <f t="shared" si="74"/>
        <v>0</v>
      </c>
      <c r="BH130" s="246">
        <f t="shared" si="75"/>
        <v>0</v>
      </c>
      <c r="BI130" s="246">
        <f t="shared" si="76"/>
        <v>0</v>
      </c>
      <c r="BK130" s="245">
        <v>1900</v>
      </c>
      <c r="BL130" s="245">
        <v>0</v>
      </c>
      <c r="BM130" s="245">
        <v>400</v>
      </c>
      <c r="BN130" s="245">
        <v>100</v>
      </c>
      <c r="BP130" s="246">
        <f t="shared" si="67"/>
        <v>1.9</v>
      </c>
      <c r="BQ130" s="246">
        <f t="shared" si="67"/>
        <v>0</v>
      </c>
      <c r="BR130" s="246">
        <f t="shared" si="67"/>
        <v>0.4</v>
      </c>
      <c r="BS130" s="246">
        <f t="shared" si="67"/>
        <v>0.1</v>
      </c>
    </row>
    <row r="131" spans="1:71" ht="15.95" customHeight="1">
      <c r="A131" s="231">
        <f t="shared" si="46"/>
        <v>119</v>
      </c>
      <c r="B131" s="232" t="s">
        <v>1027</v>
      </c>
      <c r="C131" s="233" t="s">
        <v>730</v>
      </c>
      <c r="D131" s="233"/>
      <c r="E131" s="233" t="s">
        <v>920</v>
      </c>
      <c r="F131" s="232" t="s">
        <v>549</v>
      </c>
      <c r="G131" s="234"/>
      <c r="H131" s="234"/>
      <c r="I131" s="234"/>
      <c r="J131" s="235" t="s">
        <v>65</v>
      </c>
      <c r="K131" s="247" t="s">
        <v>170</v>
      </c>
      <c r="L131" s="236">
        <v>2.5</v>
      </c>
      <c r="M131" s="237" t="s">
        <v>170</v>
      </c>
      <c r="N131" s="238">
        <v>4</v>
      </c>
      <c r="O131" s="236">
        <v>0</v>
      </c>
      <c r="P131" s="236">
        <v>0</v>
      </c>
      <c r="Q131" s="236">
        <v>2.5</v>
      </c>
      <c r="R131" s="236">
        <v>0</v>
      </c>
      <c r="S131" s="236">
        <v>0</v>
      </c>
      <c r="T131" s="236">
        <v>0</v>
      </c>
      <c r="U131" s="237">
        <v>0</v>
      </c>
      <c r="V131" s="237">
        <f t="shared" si="58"/>
        <v>2.5</v>
      </c>
      <c r="W131" s="237" t="str">
        <f>'[1]Juni 2011'!Q183</f>
        <v>K</v>
      </c>
      <c r="X131" s="237">
        <f t="shared" si="59"/>
        <v>0</v>
      </c>
      <c r="Y131" s="237">
        <v>2</v>
      </c>
      <c r="Z131" s="239">
        <f t="shared" si="68"/>
        <v>0.8</v>
      </c>
      <c r="AA131" s="237">
        <v>0.5</v>
      </c>
      <c r="AB131" s="239">
        <f t="shared" si="60"/>
        <v>0.2</v>
      </c>
      <c r="AC131" s="237">
        <v>0</v>
      </c>
      <c r="AD131" s="239">
        <f t="shared" si="61"/>
        <v>0</v>
      </c>
      <c r="AE131" s="237">
        <v>0</v>
      </c>
      <c r="AF131" s="237">
        <f t="shared" si="62"/>
        <v>3.5</v>
      </c>
      <c r="AG131" s="237">
        <f t="shared" si="56"/>
        <v>-1</v>
      </c>
      <c r="AH131" s="239">
        <f t="shared" si="63"/>
        <v>0</v>
      </c>
      <c r="AI131" s="250"/>
      <c r="AJ131" s="251"/>
      <c r="AK131" s="235" t="s">
        <v>67</v>
      </c>
      <c r="AL131" s="247"/>
      <c r="AM131" s="259">
        <f t="shared" si="47"/>
        <v>2.5</v>
      </c>
      <c r="AN131" s="259">
        <f t="shared" si="48"/>
        <v>0</v>
      </c>
      <c r="AO131" s="259">
        <f t="shared" si="49"/>
        <v>2.5</v>
      </c>
      <c r="AP131" s="259">
        <f t="shared" si="50"/>
        <v>0</v>
      </c>
      <c r="AQ131" s="244">
        <f t="shared" si="64"/>
        <v>2.5</v>
      </c>
      <c r="AR131" s="244">
        <f t="shared" si="65"/>
        <v>0</v>
      </c>
      <c r="AS131" s="244">
        <f t="shared" si="66"/>
        <v>2.5</v>
      </c>
      <c r="AT131" s="243">
        <f t="shared" si="57"/>
        <v>2.5</v>
      </c>
      <c r="AU131" s="243">
        <v>2500</v>
      </c>
      <c r="AW131" s="245">
        <v>0</v>
      </c>
      <c r="AX131" s="245">
        <v>0</v>
      </c>
      <c r="AY131" s="245">
        <v>2500</v>
      </c>
      <c r="AZ131" s="245">
        <v>0</v>
      </c>
      <c r="BA131" s="245">
        <v>0</v>
      </c>
      <c r="BB131" s="245">
        <v>0</v>
      </c>
      <c r="BD131" s="246">
        <f t="shared" si="55"/>
        <v>0</v>
      </c>
      <c r="BE131" s="246">
        <f t="shared" si="55"/>
        <v>0</v>
      </c>
      <c r="BF131" s="246">
        <f t="shared" si="73"/>
        <v>2.5</v>
      </c>
      <c r="BG131" s="246">
        <f t="shared" si="74"/>
        <v>0</v>
      </c>
      <c r="BH131" s="246">
        <f t="shared" si="75"/>
        <v>0</v>
      </c>
      <c r="BI131" s="246">
        <f t="shared" si="76"/>
        <v>0</v>
      </c>
      <c r="BK131" s="245">
        <v>2000</v>
      </c>
      <c r="BL131" s="245">
        <v>500</v>
      </c>
      <c r="BM131" s="245">
        <v>0</v>
      </c>
      <c r="BN131" s="245">
        <v>0</v>
      </c>
      <c r="BP131" s="246">
        <f t="shared" si="67"/>
        <v>2</v>
      </c>
      <c r="BQ131" s="246">
        <f t="shared" si="67"/>
        <v>0.5</v>
      </c>
      <c r="BR131" s="246">
        <f t="shared" si="67"/>
        <v>0</v>
      </c>
      <c r="BS131" s="246">
        <f t="shared" si="67"/>
        <v>0</v>
      </c>
    </row>
    <row r="132" spans="1:71" ht="15.95" customHeight="1">
      <c r="A132" s="231">
        <f t="shared" si="46"/>
        <v>120</v>
      </c>
      <c r="B132" s="232" t="s">
        <v>1028</v>
      </c>
      <c r="C132" s="233" t="s">
        <v>731</v>
      </c>
      <c r="D132" s="233"/>
      <c r="E132" s="233" t="s">
        <v>240</v>
      </c>
      <c r="F132" s="232" t="s">
        <v>549</v>
      </c>
      <c r="G132" s="234"/>
      <c r="H132" s="234"/>
      <c r="I132" s="234"/>
      <c r="J132" s="235" t="s">
        <v>65</v>
      </c>
      <c r="K132" s="303" t="s">
        <v>93</v>
      </c>
      <c r="L132" s="236">
        <v>2</v>
      </c>
      <c r="M132" s="237" t="s">
        <v>93</v>
      </c>
      <c r="N132" s="238">
        <v>4</v>
      </c>
      <c r="O132" s="236">
        <v>2</v>
      </c>
      <c r="P132" s="236">
        <v>0</v>
      </c>
      <c r="Q132" s="236">
        <v>0</v>
      </c>
      <c r="R132" s="236">
        <v>0</v>
      </c>
      <c r="S132" s="236">
        <v>0</v>
      </c>
      <c r="T132" s="236">
        <v>0</v>
      </c>
      <c r="U132" s="237">
        <v>0</v>
      </c>
      <c r="V132" s="237">
        <f t="shared" si="58"/>
        <v>2</v>
      </c>
      <c r="W132" s="237" t="str">
        <f>'[1]Juni 2011'!Q184</f>
        <v>K</v>
      </c>
      <c r="X132" s="237">
        <f t="shared" si="59"/>
        <v>0</v>
      </c>
      <c r="Y132" s="237">
        <v>0</v>
      </c>
      <c r="Z132" s="239">
        <f t="shared" si="68"/>
        <v>0</v>
      </c>
      <c r="AA132" s="237">
        <v>0.8</v>
      </c>
      <c r="AB132" s="239">
        <f t="shared" si="60"/>
        <v>0.4</v>
      </c>
      <c r="AC132" s="237">
        <v>0</v>
      </c>
      <c r="AD132" s="239">
        <f t="shared" si="61"/>
        <v>0</v>
      </c>
      <c r="AE132" s="237">
        <v>1.2</v>
      </c>
      <c r="AF132" s="237">
        <f t="shared" si="62"/>
        <v>2.4000000000000004</v>
      </c>
      <c r="AG132" s="237">
        <f t="shared" si="56"/>
        <v>-0.40000000000000036</v>
      </c>
      <c r="AH132" s="239">
        <f t="shared" si="63"/>
        <v>0.6</v>
      </c>
      <c r="AI132" s="250"/>
      <c r="AJ132" s="251"/>
      <c r="AK132" s="235" t="s">
        <v>67</v>
      </c>
      <c r="AL132" s="235"/>
      <c r="AM132" s="259">
        <f t="shared" si="47"/>
        <v>2</v>
      </c>
      <c r="AN132" s="259">
        <f t="shared" si="48"/>
        <v>0</v>
      </c>
      <c r="AO132" s="259">
        <f t="shared" si="49"/>
        <v>2</v>
      </c>
      <c r="AP132" s="259">
        <f t="shared" si="50"/>
        <v>0</v>
      </c>
      <c r="AQ132" s="244">
        <f t="shared" si="64"/>
        <v>2</v>
      </c>
      <c r="AR132" s="244">
        <f t="shared" si="65"/>
        <v>0</v>
      </c>
      <c r="AS132" s="244">
        <f t="shared" si="66"/>
        <v>2</v>
      </c>
      <c r="AT132" s="243">
        <f t="shared" si="57"/>
        <v>2</v>
      </c>
      <c r="AU132" s="243">
        <v>2000</v>
      </c>
      <c r="AW132" s="245" t="s">
        <v>93</v>
      </c>
      <c r="AX132" s="245">
        <v>0</v>
      </c>
      <c r="AY132" s="245">
        <v>0</v>
      </c>
      <c r="AZ132" s="245">
        <v>0</v>
      </c>
      <c r="BA132" s="245">
        <v>0</v>
      </c>
      <c r="BB132" s="245">
        <v>0</v>
      </c>
      <c r="BD132" s="246" t="e">
        <f t="shared" si="55"/>
        <v>#VALUE!</v>
      </c>
      <c r="BE132" s="246">
        <f t="shared" si="55"/>
        <v>0</v>
      </c>
      <c r="BF132" s="246">
        <f t="shared" si="73"/>
        <v>0</v>
      </c>
      <c r="BG132" s="246">
        <f t="shared" si="74"/>
        <v>0</v>
      </c>
      <c r="BH132" s="246">
        <f t="shared" si="75"/>
        <v>0</v>
      </c>
      <c r="BI132" s="246">
        <f t="shared" si="76"/>
        <v>0</v>
      </c>
      <c r="BK132" s="245">
        <v>0</v>
      </c>
      <c r="BL132" s="245">
        <v>800</v>
      </c>
      <c r="BM132" s="245">
        <v>0</v>
      </c>
      <c r="BN132" s="245">
        <v>1200</v>
      </c>
      <c r="BP132" s="246">
        <f t="shared" si="67"/>
        <v>0</v>
      </c>
      <c r="BQ132" s="246">
        <f t="shared" si="67"/>
        <v>0.8</v>
      </c>
      <c r="BR132" s="246">
        <f t="shared" si="67"/>
        <v>0</v>
      </c>
      <c r="BS132" s="246">
        <f t="shared" si="67"/>
        <v>1.2</v>
      </c>
    </row>
    <row r="133" spans="1:71" ht="15.95" customHeight="1">
      <c r="A133" s="231">
        <f t="shared" si="46"/>
        <v>121</v>
      </c>
      <c r="B133" s="232" t="s">
        <v>1029</v>
      </c>
      <c r="C133" s="233" t="s">
        <v>732</v>
      </c>
      <c r="D133" s="233"/>
      <c r="E133" s="233" t="s">
        <v>921</v>
      </c>
      <c r="F133" s="232" t="s">
        <v>549</v>
      </c>
      <c r="G133" s="234"/>
      <c r="H133" s="234"/>
      <c r="I133" s="234"/>
      <c r="J133" s="235" t="s">
        <v>65</v>
      </c>
      <c r="K133" s="235" t="s">
        <v>85</v>
      </c>
      <c r="L133" s="236">
        <v>4.4000000000000004</v>
      </c>
      <c r="M133" s="237" t="s">
        <v>85</v>
      </c>
      <c r="N133" s="238">
        <v>4</v>
      </c>
      <c r="O133" s="236">
        <v>2.2850000000000001</v>
      </c>
      <c r="P133" s="236">
        <v>2.1150000000000002</v>
      </c>
      <c r="Q133" s="236">
        <v>0</v>
      </c>
      <c r="R133" s="236">
        <v>0</v>
      </c>
      <c r="S133" s="236">
        <v>0</v>
      </c>
      <c r="T133" s="236">
        <v>0</v>
      </c>
      <c r="U133" s="237">
        <v>0</v>
      </c>
      <c r="V133" s="237">
        <f t="shared" si="58"/>
        <v>4.4000000000000004</v>
      </c>
      <c r="W133" s="237" t="str">
        <f>'[1]Juni 2011'!Q185</f>
        <v>K</v>
      </c>
      <c r="X133" s="237">
        <f t="shared" si="59"/>
        <v>0</v>
      </c>
      <c r="Y133" s="237">
        <v>4</v>
      </c>
      <c r="Z133" s="239">
        <f t="shared" si="68"/>
        <v>0.90909090909090906</v>
      </c>
      <c r="AA133" s="237">
        <v>0</v>
      </c>
      <c r="AB133" s="239">
        <f t="shared" si="60"/>
        <v>0</v>
      </c>
      <c r="AC133" s="237">
        <v>0.4</v>
      </c>
      <c r="AD133" s="239">
        <f t="shared" si="61"/>
        <v>9.0909090909090912E-2</v>
      </c>
      <c r="AE133" s="237">
        <v>0</v>
      </c>
      <c r="AF133" s="237">
        <f t="shared" si="62"/>
        <v>5.4</v>
      </c>
      <c r="AG133" s="237">
        <f t="shared" si="56"/>
        <v>-1</v>
      </c>
      <c r="AH133" s="239">
        <f t="shared" si="63"/>
        <v>0</v>
      </c>
      <c r="AI133" s="250"/>
      <c r="AJ133" s="251"/>
      <c r="AK133" s="235" t="s">
        <v>67</v>
      </c>
      <c r="AL133" s="235"/>
      <c r="AM133" s="259">
        <f t="shared" si="47"/>
        <v>4.4000000000000004</v>
      </c>
      <c r="AN133" s="259">
        <f t="shared" si="48"/>
        <v>0</v>
      </c>
      <c r="AO133" s="259">
        <f t="shared" si="49"/>
        <v>4.4000000000000004</v>
      </c>
      <c r="AP133" s="259">
        <f t="shared" si="50"/>
        <v>0</v>
      </c>
      <c r="AQ133" s="244">
        <f t="shared" si="64"/>
        <v>4.4000000000000004</v>
      </c>
      <c r="AR133" s="244">
        <f t="shared" si="65"/>
        <v>0</v>
      </c>
      <c r="AS133" s="244">
        <f t="shared" si="66"/>
        <v>4.4000000000000004</v>
      </c>
      <c r="AT133" s="243">
        <f t="shared" si="57"/>
        <v>4.4000000000000004</v>
      </c>
      <c r="AU133" s="243">
        <v>4400</v>
      </c>
      <c r="AW133" s="245">
        <v>2285</v>
      </c>
      <c r="AX133" s="245">
        <v>2115</v>
      </c>
      <c r="AY133" s="245">
        <v>0</v>
      </c>
      <c r="AZ133" s="245">
        <v>0</v>
      </c>
      <c r="BA133" s="245">
        <v>0</v>
      </c>
      <c r="BB133" s="245">
        <v>0</v>
      </c>
      <c r="BD133" s="246">
        <f t="shared" si="55"/>
        <v>2.2850000000000001</v>
      </c>
      <c r="BE133" s="246">
        <f t="shared" si="55"/>
        <v>2.1150000000000002</v>
      </c>
      <c r="BF133" s="246">
        <f t="shared" si="73"/>
        <v>0</v>
      </c>
      <c r="BG133" s="246">
        <f t="shared" si="74"/>
        <v>0</v>
      </c>
      <c r="BH133" s="246">
        <f t="shared" si="75"/>
        <v>0</v>
      </c>
      <c r="BI133" s="246">
        <f t="shared" si="76"/>
        <v>0</v>
      </c>
      <c r="BK133" s="245">
        <v>4000</v>
      </c>
      <c r="BL133" s="245">
        <v>0</v>
      </c>
      <c r="BM133" s="245">
        <v>400</v>
      </c>
      <c r="BN133" s="245">
        <v>0</v>
      </c>
      <c r="BP133" s="246">
        <f t="shared" si="67"/>
        <v>4</v>
      </c>
      <c r="BQ133" s="246">
        <f t="shared" si="67"/>
        <v>0</v>
      </c>
      <c r="BR133" s="246">
        <f t="shared" si="67"/>
        <v>0.4</v>
      </c>
      <c r="BS133" s="246">
        <f t="shared" si="67"/>
        <v>0</v>
      </c>
    </row>
    <row r="134" spans="1:71" ht="15.95" customHeight="1">
      <c r="A134" s="231">
        <f t="shared" si="46"/>
        <v>122</v>
      </c>
      <c r="B134" s="232" t="s">
        <v>1030</v>
      </c>
      <c r="C134" s="233" t="s">
        <v>733</v>
      </c>
      <c r="D134" s="233"/>
      <c r="E134" s="233" t="s">
        <v>922</v>
      </c>
      <c r="F134" s="232" t="s">
        <v>549</v>
      </c>
      <c r="G134" s="234"/>
      <c r="H134" s="234"/>
      <c r="I134" s="234"/>
      <c r="J134" s="235" t="s">
        <v>65</v>
      </c>
      <c r="K134" s="235" t="s">
        <v>222</v>
      </c>
      <c r="L134" s="236">
        <v>0.8</v>
      </c>
      <c r="M134" s="237" t="s">
        <v>222</v>
      </c>
      <c r="N134" s="238">
        <v>6</v>
      </c>
      <c r="O134" s="236">
        <v>0</v>
      </c>
      <c r="P134" s="236">
        <v>0.8</v>
      </c>
      <c r="Q134" s="236">
        <v>0</v>
      </c>
      <c r="R134" s="236">
        <v>0</v>
      </c>
      <c r="S134" s="236">
        <v>0</v>
      </c>
      <c r="T134" s="236">
        <v>0</v>
      </c>
      <c r="U134" s="237">
        <v>0</v>
      </c>
      <c r="V134" s="237">
        <f t="shared" si="58"/>
        <v>0.8</v>
      </c>
      <c r="W134" s="237" t="str">
        <f>'[1]Juni 2011'!Q186</f>
        <v>K</v>
      </c>
      <c r="X134" s="237">
        <f t="shared" si="59"/>
        <v>0</v>
      </c>
      <c r="Y134" s="237">
        <v>0</v>
      </c>
      <c r="Z134" s="239">
        <f t="shared" si="68"/>
        <v>0</v>
      </c>
      <c r="AA134" s="237">
        <v>0</v>
      </c>
      <c r="AB134" s="239">
        <f t="shared" si="60"/>
        <v>0</v>
      </c>
      <c r="AC134" s="237">
        <v>0.2</v>
      </c>
      <c r="AD134" s="239">
        <f t="shared" si="61"/>
        <v>0.25</v>
      </c>
      <c r="AE134" s="237">
        <v>0.6</v>
      </c>
      <c r="AF134" s="237">
        <f t="shared" si="62"/>
        <v>1.05</v>
      </c>
      <c r="AG134" s="237">
        <f t="shared" si="56"/>
        <v>-0.25</v>
      </c>
      <c r="AH134" s="239">
        <f t="shared" si="63"/>
        <v>0.74999999999999989</v>
      </c>
      <c r="AI134" s="250"/>
      <c r="AJ134" s="251"/>
      <c r="AK134" s="235" t="s">
        <v>67</v>
      </c>
      <c r="AL134" s="235"/>
      <c r="AM134" s="259">
        <f t="shared" si="47"/>
        <v>0.8</v>
      </c>
      <c r="AN134" s="259">
        <f t="shared" si="48"/>
        <v>0</v>
      </c>
      <c r="AO134" s="259">
        <f t="shared" si="49"/>
        <v>0.8</v>
      </c>
      <c r="AP134" s="259">
        <f t="shared" si="50"/>
        <v>0</v>
      </c>
      <c r="AQ134" s="244">
        <f t="shared" si="64"/>
        <v>0.8</v>
      </c>
      <c r="AR134" s="244">
        <f t="shared" si="65"/>
        <v>0</v>
      </c>
      <c r="AS134" s="244">
        <f t="shared" si="66"/>
        <v>0.8</v>
      </c>
      <c r="AT134" s="243">
        <f t="shared" si="57"/>
        <v>0.8</v>
      </c>
      <c r="AU134" s="243">
        <v>800</v>
      </c>
      <c r="AW134" s="245">
        <v>0</v>
      </c>
      <c r="AX134" s="245">
        <v>800</v>
      </c>
      <c r="AY134" s="245"/>
      <c r="AZ134" s="245">
        <v>0</v>
      </c>
      <c r="BA134" s="245">
        <v>0</v>
      </c>
      <c r="BB134" s="245">
        <v>0</v>
      </c>
      <c r="BD134" s="246">
        <f t="shared" si="55"/>
        <v>0</v>
      </c>
      <c r="BE134" s="246">
        <f t="shared" si="55"/>
        <v>0.8</v>
      </c>
      <c r="BF134" s="246">
        <f t="shared" si="73"/>
        <v>0</v>
      </c>
      <c r="BG134" s="246">
        <f t="shared" si="74"/>
        <v>0</v>
      </c>
      <c r="BH134" s="246">
        <f t="shared" si="75"/>
        <v>0</v>
      </c>
      <c r="BI134" s="246">
        <f t="shared" si="76"/>
        <v>0</v>
      </c>
      <c r="BK134" s="245">
        <v>0</v>
      </c>
      <c r="BL134" s="245">
        <v>0</v>
      </c>
      <c r="BM134" s="245">
        <v>200</v>
      </c>
      <c r="BN134" s="245">
        <v>600</v>
      </c>
      <c r="BP134" s="246">
        <f t="shared" si="67"/>
        <v>0</v>
      </c>
      <c r="BQ134" s="246">
        <f t="shared" si="67"/>
        <v>0</v>
      </c>
      <c r="BR134" s="246">
        <f t="shared" si="67"/>
        <v>0.2</v>
      </c>
      <c r="BS134" s="246">
        <f t="shared" si="67"/>
        <v>0.6</v>
      </c>
    </row>
    <row r="135" spans="1:71" ht="15.95" customHeight="1">
      <c r="A135" s="231">
        <f t="shared" si="46"/>
        <v>123</v>
      </c>
      <c r="B135" s="232" t="s">
        <v>1031</v>
      </c>
      <c r="C135" s="233" t="s">
        <v>734</v>
      </c>
      <c r="D135" s="233"/>
      <c r="E135" s="233" t="s">
        <v>922</v>
      </c>
      <c r="F135" s="232" t="s">
        <v>549</v>
      </c>
      <c r="G135" s="234"/>
      <c r="H135" s="234"/>
      <c r="I135" s="234"/>
      <c r="J135" s="235" t="s">
        <v>65</v>
      </c>
      <c r="K135" s="235" t="s">
        <v>223</v>
      </c>
      <c r="L135" s="236">
        <v>1.2</v>
      </c>
      <c r="M135" s="237" t="s">
        <v>223</v>
      </c>
      <c r="N135" s="238">
        <v>6</v>
      </c>
      <c r="O135" s="236">
        <v>0</v>
      </c>
      <c r="P135" s="236">
        <v>1.2</v>
      </c>
      <c r="Q135" s="236">
        <v>0</v>
      </c>
      <c r="R135" s="236">
        <v>0</v>
      </c>
      <c r="S135" s="236">
        <v>0</v>
      </c>
      <c r="T135" s="236">
        <v>0</v>
      </c>
      <c r="U135" s="237">
        <v>0</v>
      </c>
      <c r="V135" s="237">
        <f t="shared" si="58"/>
        <v>1.2</v>
      </c>
      <c r="W135" s="237" t="str">
        <f>'[1]Juni 2011'!Q187</f>
        <v>K</v>
      </c>
      <c r="X135" s="237">
        <f t="shared" si="59"/>
        <v>0</v>
      </c>
      <c r="Y135" s="237">
        <v>0.1</v>
      </c>
      <c r="Z135" s="239">
        <f t="shared" si="68"/>
        <v>8.3333333333333343E-2</v>
      </c>
      <c r="AA135" s="237">
        <v>0.4</v>
      </c>
      <c r="AB135" s="239">
        <f t="shared" si="60"/>
        <v>0.33333333333333337</v>
      </c>
      <c r="AC135" s="237">
        <v>0</v>
      </c>
      <c r="AD135" s="239">
        <f t="shared" si="61"/>
        <v>0</v>
      </c>
      <c r="AE135" s="237">
        <f>L135-Y135-AA135</f>
        <v>0.69999999999999984</v>
      </c>
      <c r="AF135" s="237">
        <f t="shared" si="62"/>
        <v>1.6166666666666667</v>
      </c>
      <c r="AG135" s="237">
        <f t="shared" si="56"/>
        <v>-0.41666666666666674</v>
      </c>
      <c r="AH135" s="239">
        <f t="shared" si="63"/>
        <v>0.58333333333333326</v>
      </c>
      <c r="AI135" s="250"/>
      <c r="AJ135" s="251"/>
      <c r="AK135" s="235" t="s">
        <v>67</v>
      </c>
      <c r="AL135" s="235"/>
      <c r="AM135" s="259">
        <f t="shared" si="47"/>
        <v>1.2</v>
      </c>
      <c r="AN135" s="259">
        <f t="shared" si="48"/>
        <v>0</v>
      </c>
      <c r="AO135" s="259">
        <f t="shared" si="49"/>
        <v>1.1999999999999997</v>
      </c>
      <c r="AP135" s="259">
        <f t="shared" si="50"/>
        <v>0</v>
      </c>
      <c r="AQ135" s="244">
        <f t="shared" si="64"/>
        <v>1.1999999999999997</v>
      </c>
      <c r="AR135" s="244">
        <f t="shared" si="65"/>
        <v>0</v>
      </c>
      <c r="AS135" s="244">
        <f t="shared" si="66"/>
        <v>1.2</v>
      </c>
      <c r="AT135" s="243">
        <f t="shared" si="57"/>
        <v>1.2</v>
      </c>
      <c r="AU135" s="243">
        <v>1200</v>
      </c>
      <c r="AW135" s="245">
        <v>0</v>
      </c>
      <c r="AX135" s="245">
        <v>1200</v>
      </c>
      <c r="AY135" s="245"/>
      <c r="AZ135" s="245">
        <v>0</v>
      </c>
      <c r="BA135" s="245">
        <v>0</v>
      </c>
      <c r="BB135" s="245">
        <v>0</v>
      </c>
      <c r="BD135" s="246">
        <f t="shared" si="55"/>
        <v>0</v>
      </c>
      <c r="BE135" s="246">
        <f t="shared" si="55"/>
        <v>1.2</v>
      </c>
      <c r="BF135" s="246">
        <f t="shared" si="73"/>
        <v>0</v>
      </c>
      <c r="BG135" s="246">
        <f t="shared" si="74"/>
        <v>0</v>
      </c>
      <c r="BH135" s="246">
        <f t="shared" si="75"/>
        <v>0</v>
      </c>
      <c r="BI135" s="246">
        <f t="shared" si="76"/>
        <v>0</v>
      </c>
      <c r="BK135" s="245">
        <v>100</v>
      </c>
      <c r="BL135" s="245">
        <v>400</v>
      </c>
      <c r="BM135" s="245">
        <v>0</v>
      </c>
      <c r="BN135" s="245">
        <v>1800</v>
      </c>
      <c r="BP135" s="246">
        <f t="shared" si="67"/>
        <v>0.1</v>
      </c>
      <c r="BQ135" s="246">
        <f t="shared" si="67"/>
        <v>0.4</v>
      </c>
      <c r="BR135" s="246">
        <f t="shared" si="67"/>
        <v>0</v>
      </c>
      <c r="BS135" s="246">
        <f t="shared" si="67"/>
        <v>1.8</v>
      </c>
    </row>
    <row r="136" spans="1:71" ht="15.95" customHeight="1">
      <c r="A136" s="231">
        <f t="shared" si="46"/>
        <v>124</v>
      </c>
      <c r="B136" s="232" t="s">
        <v>1032</v>
      </c>
      <c r="C136" s="233" t="s">
        <v>735</v>
      </c>
      <c r="D136" s="233"/>
      <c r="E136" s="233" t="s">
        <v>240</v>
      </c>
      <c r="F136" s="232" t="s">
        <v>549</v>
      </c>
      <c r="G136" s="234"/>
      <c r="H136" s="234"/>
      <c r="I136" s="234"/>
      <c r="J136" s="235" t="s">
        <v>65</v>
      </c>
      <c r="K136" s="235" t="s">
        <v>222</v>
      </c>
      <c r="L136" s="236">
        <v>7.55</v>
      </c>
      <c r="M136" s="237" t="s">
        <v>224</v>
      </c>
      <c r="N136" s="238">
        <v>4</v>
      </c>
      <c r="O136" s="236">
        <v>6.55</v>
      </c>
      <c r="P136" s="236">
        <v>1</v>
      </c>
      <c r="Q136" s="236">
        <v>0</v>
      </c>
      <c r="R136" s="236">
        <v>0</v>
      </c>
      <c r="S136" s="236">
        <v>0</v>
      </c>
      <c r="T136" s="236">
        <v>0</v>
      </c>
      <c r="U136" s="237">
        <v>0</v>
      </c>
      <c r="V136" s="237">
        <f t="shared" si="58"/>
        <v>7.55</v>
      </c>
      <c r="W136" s="237" t="str">
        <f>'[1]Juni 2011'!Q221</f>
        <v>K</v>
      </c>
      <c r="X136" s="237">
        <f t="shared" si="59"/>
        <v>0</v>
      </c>
      <c r="Y136" s="237">
        <v>5</v>
      </c>
      <c r="Z136" s="239">
        <f t="shared" si="68"/>
        <v>0.66225165562913912</v>
      </c>
      <c r="AA136" s="237">
        <v>1</v>
      </c>
      <c r="AB136" s="239">
        <f t="shared" si="60"/>
        <v>0.13245033112582782</v>
      </c>
      <c r="AC136" s="237">
        <v>1.5</v>
      </c>
      <c r="AD136" s="239">
        <f t="shared" si="61"/>
        <v>0.19867549668874174</v>
      </c>
      <c r="AE136" s="237">
        <v>0.05</v>
      </c>
      <c r="AF136" s="237">
        <f t="shared" si="62"/>
        <v>8.5433774834437077</v>
      </c>
      <c r="AG136" s="237">
        <f t="shared" si="56"/>
        <v>-0.99337748344370791</v>
      </c>
      <c r="AH136" s="239">
        <f t="shared" si="63"/>
        <v>6.6225165562913916E-3</v>
      </c>
      <c r="AI136" s="250"/>
      <c r="AJ136" s="251"/>
      <c r="AK136" s="235" t="s">
        <v>67</v>
      </c>
      <c r="AL136" s="235"/>
      <c r="AM136" s="259">
        <f t="shared" si="47"/>
        <v>7.55</v>
      </c>
      <c r="AN136" s="259">
        <f t="shared" si="48"/>
        <v>0</v>
      </c>
      <c r="AO136" s="259">
        <f t="shared" si="49"/>
        <v>7.55</v>
      </c>
      <c r="AP136" s="259">
        <f t="shared" si="50"/>
        <v>0</v>
      </c>
      <c r="AQ136" s="244">
        <f t="shared" si="64"/>
        <v>7.55</v>
      </c>
      <c r="AR136" s="244">
        <f t="shared" si="65"/>
        <v>0</v>
      </c>
      <c r="AS136" s="244">
        <f t="shared" si="66"/>
        <v>7.55</v>
      </c>
      <c r="AT136" s="243">
        <f t="shared" si="57"/>
        <v>7.55</v>
      </c>
      <c r="AU136" s="243">
        <v>7550</v>
      </c>
      <c r="AW136" s="245">
        <v>6550</v>
      </c>
      <c r="AX136" s="245">
        <v>1000</v>
      </c>
      <c r="AY136" s="245">
        <v>0</v>
      </c>
      <c r="AZ136" s="245">
        <v>0</v>
      </c>
      <c r="BA136" s="245">
        <v>0</v>
      </c>
      <c r="BB136" s="245">
        <v>0</v>
      </c>
      <c r="BD136" s="246">
        <f t="shared" si="55"/>
        <v>6.55</v>
      </c>
      <c r="BE136" s="246">
        <f t="shared" si="55"/>
        <v>1</v>
      </c>
      <c r="BF136" s="246">
        <f t="shared" si="73"/>
        <v>0</v>
      </c>
      <c r="BG136" s="246">
        <f t="shared" si="74"/>
        <v>0</v>
      </c>
      <c r="BH136" s="246">
        <f t="shared" si="75"/>
        <v>0</v>
      </c>
      <c r="BI136" s="246">
        <f t="shared" si="76"/>
        <v>0</v>
      </c>
      <c r="BK136" s="245">
        <v>5000</v>
      </c>
      <c r="BL136" s="245">
        <v>1000</v>
      </c>
      <c r="BM136" s="245">
        <v>1500</v>
      </c>
      <c r="BN136" s="245">
        <v>50</v>
      </c>
      <c r="BP136" s="246">
        <f t="shared" si="67"/>
        <v>5</v>
      </c>
      <c r="BQ136" s="246">
        <f t="shared" si="67"/>
        <v>1</v>
      </c>
      <c r="BR136" s="246">
        <f t="shared" si="67"/>
        <v>1.5</v>
      </c>
      <c r="BS136" s="246">
        <f t="shared" si="67"/>
        <v>0.05</v>
      </c>
    </row>
    <row r="137" spans="1:71" ht="15.95" customHeight="1">
      <c r="A137" s="231">
        <f t="shared" si="46"/>
        <v>125</v>
      </c>
      <c r="B137" s="232" t="s">
        <v>1033</v>
      </c>
      <c r="C137" s="233" t="s">
        <v>736</v>
      </c>
      <c r="D137" s="233"/>
      <c r="E137" s="233" t="s">
        <v>923</v>
      </c>
      <c r="F137" s="232" t="s">
        <v>549</v>
      </c>
      <c r="G137" s="234"/>
      <c r="H137" s="234"/>
      <c r="I137" s="234"/>
      <c r="J137" s="235" t="s">
        <v>65</v>
      </c>
      <c r="K137" s="235" t="s">
        <v>178</v>
      </c>
      <c r="L137" s="236">
        <v>0.57199999999999995</v>
      </c>
      <c r="M137" s="237" t="s">
        <v>226</v>
      </c>
      <c r="N137" s="238">
        <v>4</v>
      </c>
      <c r="O137" s="236">
        <v>0.57199999999999995</v>
      </c>
      <c r="P137" s="236">
        <v>0</v>
      </c>
      <c r="Q137" s="236">
        <v>0</v>
      </c>
      <c r="R137" s="236">
        <v>0</v>
      </c>
      <c r="S137" s="236">
        <v>0</v>
      </c>
      <c r="T137" s="236">
        <v>0</v>
      </c>
      <c r="U137" s="237">
        <v>0</v>
      </c>
      <c r="V137" s="237">
        <f t="shared" si="58"/>
        <v>0.57199999999999995</v>
      </c>
      <c r="W137" s="237" t="str">
        <f>'[1]Juni 2011'!Q222</f>
        <v>K</v>
      </c>
      <c r="X137" s="237">
        <f t="shared" si="59"/>
        <v>0</v>
      </c>
      <c r="Y137" s="237">
        <v>0</v>
      </c>
      <c r="Z137" s="239">
        <f t="shared" si="68"/>
        <v>0</v>
      </c>
      <c r="AA137" s="237">
        <v>0.27200000000000002</v>
      </c>
      <c r="AB137" s="239">
        <f t="shared" si="60"/>
        <v>0.47552447552447558</v>
      </c>
      <c r="AC137" s="237">
        <v>0.2</v>
      </c>
      <c r="AD137" s="239">
        <f t="shared" si="61"/>
        <v>0.34965034965034969</v>
      </c>
      <c r="AE137" s="237">
        <v>0.1</v>
      </c>
      <c r="AF137" s="237">
        <f t="shared" si="62"/>
        <v>1.3971748251748255</v>
      </c>
      <c r="AG137" s="237">
        <f t="shared" si="56"/>
        <v>-0.82517482517482554</v>
      </c>
      <c r="AH137" s="239">
        <f t="shared" si="63"/>
        <v>0.17482517482517484</v>
      </c>
      <c r="AI137" s="250"/>
      <c r="AJ137" s="251"/>
      <c r="AK137" s="235" t="s">
        <v>67</v>
      </c>
      <c r="AL137" s="235"/>
      <c r="AM137" s="259">
        <f t="shared" si="47"/>
        <v>0.57199999999999995</v>
      </c>
      <c r="AN137" s="259">
        <f t="shared" si="48"/>
        <v>0</v>
      </c>
      <c r="AO137" s="259">
        <f t="shared" si="49"/>
        <v>0.57200000000000006</v>
      </c>
      <c r="AP137" s="259">
        <f t="shared" si="50"/>
        <v>0</v>
      </c>
      <c r="AQ137" s="244">
        <f t="shared" si="64"/>
        <v>0.57200000000000006</v>
      </c>
      <c r="AR137" s="244">
        <f t="shared" si="65"/>
        <v>0</v>
      </c>
      <c r="AS137" s="244">
        <f t="shared" si="66"/>
        <v>0.57199999999999995</v>
      </c>
      <c r="AT137" s="243">
        <f t="shared" si="57"/>
        <v>0.57199999999999995</v>
      </c>
      <c r="AU137" s="243">
        <v>572</v>
      </c>
      <c r="AW137" s="245">
        <v>572</v>
      </c>
      <c r="AX137" s="245">
        <v>0</v>
      </c>
      <c r="AY137" s="245">
        <v>0</v>
      </c>
      <c r="AZ137" s="245">
        <v>0</v>
      </c>
      <c r="BA137" s="245">
        <v>0</v>
      </c>
      <c r="BB137" s="245">
        <v>0</v>
      </c>
      <c r="BD137" s="246">
        <f t="shared" si="55"/>
        <v>0.57199999999999995</v>
      </c>
      <c r="BE137" s="246">
        <f t="shared" si="55"/>
        <v>0</v>
      </c>
      <c r="BF137" s="246">
        <f t="shared" si="73"/>
        <v>0</v>
      </c>
      <c r="BG137" s="246">
        <f t="shared" si="74"/>
        <v>0</v>
      </c>
      <c r="BH137" s="246">
        <f t="shared" si="75"/>
        <v>0</v>
      </c>
      <c r="BI137" s="246">
        <f t="shared" si="76"/>
        <v>0</v>
      </c>
      <c r="BK137" s="245">
        <v>0</v>
      </c>
      <c r="BL137" s="245">
        <v>272</v>
      </c>
      <c r="BM137" s="245">
        <v>200</v>
      </c>
      <c r="BN137" s="245">
        <v>100</v>
      </c>
      <c r="BP137" s="246">
        <f t="shared" si="67"/>
        <v>0</v>
      </c>
      <c r="BQ137" s="246">
        <f t="shared" si="67"/>
        <v>0.27200000000000002</v>
      </c>
      <c r="BR137" s="246">
        <f t="shared" si="67"/>
        <v>0.2</v>
      </c>
      <c r="BS137" s="246">
        <f t="shared" si="67"/>
        <v>0.1</v>
      </c>
    </row>
    <row r="138" spans="1:71" ht="15.95" customHeight="1">
      <c r="A138" s="231">
        <f t="shared" si="46"/>
        <v>126</v>
      </c>
      <c r="B138" s="232" t="s">
        <v>1034</v>
      </c>
      <c r="C138" s="233" t="s">
        <v>737</v>
      </c>
      <c r="D138" s="304" t="s">
        <v>830</v>
      </c>
      <c r="E138" s="233" t="s">
        <v>924</v>
      </c>
      <c r="F138" s="232" t="s">
        <v>518</v>
      </c>
      <c r="G138" s="234"/>
      <c r="H138" s="234"/>
      <c r="I138" s="234"/>
      <c r="J138" s="235" t="s">
        <v>65</v>
      </c>
      <c r="K138" s="235" t="s">
        <v>187</v>
      </c>
      <c r="L138" s="236">
        <v>8.0719999999999992</v>
      </c>
      <c r="M138" s="237" t="s">
        <v>187</v>
      </c>
      <c r="N138" s="238">
        <v>5</v>
      </c>
      <c r="O138" s="236">
        <v>0</v>
      </c>
      <c r="P138" s="236">
        <v>0</v>
      </c>
      <c r="Q138" s="236">
        <v>8.0719999999999992</v>
      </c>
      <c r="R138" s="236">
        <v>0</v>
      </c>
      <c r="S138" s="236">
        <v>0</v>
      </c>
      <c r="T138" s="236">
        <v>0</v>
      </c>
      <c r="U138" s="237">
        <v>0</v>
      </c>
      <c r="V138" s="237">
        <f t="shared" si="58"/>
        <v>8.0719999999999992</v>
      </c>
      <c r="W138" s="237" t="str">
        <f>'[1]Juni 2011'!Q49</f>
        <v>K</v>
      </c>
      <c r="X138" s="237">
        <f t="shared" si="59"/>
        <v>0</v>
      </c>
      <c r="Y138" s="237">
        <v>5.5</v>
      </c>
      <c r="Z138" s="239">
        <f t="shared" si="68"/>
        <v>0.68136769078295345</v>
      </c>
      <c r="AA138" s="237">
        <v>1.6</v>
      </c>
      <c r="AB138" s="239">
        <f t="shared" si="60"/>
        <v>0.19821605550049556</v>
      </c>
      <c r="AC138" s="237">
        <v>0.5</v>
      </c>
      <c r="AD138" s="239">
        <f t="shared" si="61"/>
        <v>6.1942517343904865E-2</v>
      </c>
      <c r="AE138" s="237">
        <v>0.47199999999999998</v>
      </c>
      <c r="AF138" s="237">
        <f t="shared" si="62"/>
        <v>9.0135262636273534</v>
      </c>
      <c r="AG138" s="237">
        <f t="shared" si="56"/>
        <v>-0.94152626362735425</v>
      </c>
      <c r="AH138" s="239">
        <f t="shared" si="63"/>
        <v>5.847373637264619E-2</v>
      </c>
      <c r="AI138" s="250"/>
      <c r="AJ138" s="251"/>
      <c r="AK138" s="235" t="s">
        <v>67</v>
      </c>
      <c r="AL138" s="235"/>
      <c r="AM138" s="259">
        <f t="shared" si="47"/>
        <v>8.0719999999999992</v>
      </c>
      <c r="AN138" s="259">
        <f t="shared" si="48"/>
        <v>0</v>
      </c>
      <c r="AO138" s="259">
        <f t="shared" si="49"/>
        <v>8.0719999999999992</v>
      </c>
      <c r="AP138" s="259">
        <f t="shared" si="50"/>
        <v>0</v>
      </c>
      <c r="AQ138" s="244">
        <f t="shared" si="64"/>
        <v>8.0719999999999992</v>
      </c>
      <c r="AR138" s="244">
        <f t="shared" si="65"/>
        <v>0</v>
      </c>
      <c r="AS138" s="244">
        <f t="shared" si="66"/>
        <v>8.0719999999999992</v>
      </c>
      <c r="AT138" s="243">
        <f t="shared" si="57"/>
        <v>8.0719999999999992</v>
      </c>
      <c r="AU138" s="243">
        <v>8072</v>
      </c>
      <c r="AW138" s="245">
        <v>0</v>
      </c>
      <c r="AX138" s="245"/>
      <c r="AY138" s="245">
        <v>8072</v>
      </c>
      <c r="AZ138" s="245">
        <v>0</v>
      </c>
      <c r="BA138" s="245">
        <v>0</v>
      </c>
      <c r="BB138" s="245">
        <v>0</v>
      </c>
      <c r="BD138" s="246">
        <f t="shared" si="55"/>
        <v>0</v>
      </c>
      <c r="BE138" s="246">
        <f t="shared" si="55"/>
        <v>0</v>
      </c>
      <c r="BF138" s="246">
        <f t="shared" si="73"/>
        <v>8.0719999999999992</v>
      </c>
      <c r="BG138" s="246">
        <f t="shared" si="74"/>
        <v>0</v>
      </c>
      <c r="BH138" s="246">
        <f t="shared" si="75"/>
        <v>0</v>
      </c>
      <c r="BI138" s="246">
        <f t="shared" si="76"/>
        <v>0</v>
      </c>
      <c r="BK138" s="245">
        <v>5500</v>
      </c>
      <c r="BL138" s="245">
        <v>1600</v>
      </c>
      <c r="BM138" s="245">
        <v>500</v>
      </c>
      <c r="BN138" s="245">
        <v>472</v>
      </c>
      <c r="BP138" s="246">
        <f t="shared" si="67"/>
        <v>5.5</v>
      </c>
      <c r="BQ138" s="246">
        <f t="shared" si="67"/>
        <v>1.6</v>
      </c>
      <c r="BR138" s="246">
        <f t="shared" si="67"/>
        <v>0.5</v>
      </c>
      <c r="BS138" s="246">
        <f t="shared" si="67"/>
        <v>0.47199999999999998</v>
      </c>
    </row>
    <row r="139" spans="1:71" ht="15.95" customHeight="1">
      <c r="A139" s="231">
        <f t="shared" si="46"/>
        <v>127</v>
      </c>
      <c r="B139" s="232" t="s">
        <v>1035</v>
      </c>
      <c r="C139" s="233" t="s">
        <v>738</v>
      </c>
      <c r="D139" s="233"/>
      <c r="E139" s="233" t="s">
        <v>169</v>
      </c>
      <c r="F139" s="232" t="s">
        <v>518</v>
      </c>
      <c r="G139" s="234"/>
      <c r="H139" s="234"/>
      <c r="I139" s="234"/>
      <c r="J139" s="235" t="s">
        <v>65</v>
      </c>
      <c r="K139" s="235" t="s">
        <v>145</v>
      </c>
      <c r="L139" s="236">
        <v>4.12</v>
      </c>
      <c r="M139" s="237" t="s">
        <v>145</v>
      </c>
      <c r="N139" s="238">
        <v>4</v>
      </c>
      <c r="O139" s="236">
        <v>0.75</v>
      </c>
      <c r="P139" s="236">
        <v>0</v>
      </c>
      <c r="Q139" s="236">
        <f>L139-O139</f>
        <v>3.37</v>
      </c>
      <c r="R139" s="236">
        <v>0</v>
      </c>
      <c r="S139" s="236">
        <v>0</v>
      </c>
      <c r="T139" s="236">
        <v>0</v>
      </c>
      <c r="U139" s="237">
        <v>0</v>
      </c>
      <c r="V139" s="237">
        <f t="shared" si="58"/>
        <v>4.12</v>
      </c>
      <c r="W139" s="237" t="str">
        <f>'[1]Juni 2011'!Q62</f>
        <v>K</v>
      </c>
      <c r="X139" s="237">
        <f t="shared" si="59"/>
        <v>0</v>
      </c>
      <c r="Y139" s="237">
        <v>2.75</v>
      </c>
      <c r="Z139" s="239">
        <f t="shared" si="68"/>
        <v>0.66747572815533984</v>
      </c>
      <c r="AA139" s="237">
        <v>0.95</v>
      </c>
      <c r="AB139" s="239">
        <f t="shared" si="60"/>
        <v>0.23058252427184464</v>
      </c>
      <c r="AC139" s="237">
        <v>0.42</v>
      </c>
      <c r="AD139" s="239">
        <f t="shared" si="61"/>
        <v>0.10194174757281553</v>
      </c>
      <c r="AE139" s="237">
        <v>0</v>
      </c>
      <c r="AF139" s="237">
        <f t="shared" si="62"/>
        <v>5.12</v>
      </c>
      <c r="AG139" s="237">
        <f t="shared" si="56"/>
        <v>-1</v>
      </c>
      <c r="AH139" s="239">
        <f t="shared" si="63"/>
        <v>0</v>
      </c>
      <c r="AI139" s="250">
        <v>41</v>
      </c>
      <c r="AJ139" s="251">
        <v>50</v>
      </c>
      <c r="AK139" s="235" t="s">
        <v>67</v>
      </c>
      <c r="AL139" s="235"/>
      <c r="AM139" s="259">
        <f t="shared" si="47"/>
        <v>4.12</v>
      </c>
      <c r="AN139" s="259">
        <f t="shared" si="48"/>
        <v>0</v>
      </c>
      <c r="AO139" s="259">
        <f t="shared" si="49"/>
        <v>4.12</v>
      </c>
      <c r="AP139" s="259">
        <f t="shared" si="50"/>
        <v>0</v>
      </c>
      <c r="AQ139" s="244">
        <f t="shared" si="64"/>
        <v>4.12</v>
      </c>
      <c r="AR139" s="244">
        <f t="shared" si="65"/>
        <v>0</v>
      </c>
      <c r="AS139" s="244">
        <f t="shared" si="66"/>
        <v>4.12</v>
      </c>
      <c r="AT139" s="243">
        <f t="shared" si="57"/>
        <v>4.12</v>
      </c>
      <c r="AU139" s="243">
        <v>4120</v>
      </c>
      <c r="AW139" s="245">
        <v>750</v>
      </c>
      <c r="AX139" s="245"/>
      <c r="AY139" s="245">
        <v>3000</v>
      </c>
      <c r="AZ139" s="245">
        <v>0</v>
      </c>
      <c r="BA139" s="245">
        <v>0</v>
      </c>
      <c r="BB139" s="245">
        <v>0</v>
      </c>
      <c r="BD139" s="246">
        <f t="shared" si="55"/>
        <v>0.75</v>
      </c>
      <c r="BE139" s="246">
        <f t="shared" si="55"/>
        <v>0</v>
      </c>
      <c r="BF139" s="246">
        <f t="shared" si="73"/>
        <v>3</v>
      </c>
      <c r="BG139" s="246">
        <f t="shared" si="74"/>
        <v>0</v>
      </c>
      <c r="BH139" s="246">
        <f t="shared" si="75"/>
        <v>0</v>
      </c>
      <c r="BI139" s="246">
        <f t="shared" si="76"/>
        <v>0</v>
      </c>
      <c r="BK139" s="245">
        <v>2750</v>
      </c>
      <c r="BL139" s="245">
        <v>950</v>
      </c>
      <c r="BM139" s="245">
        <v>420</v>
      </c>
      <c r="BN139" s="245">
        <v>0</v>
      </c>
      <c r="BP139" s="246">
        <f t="shared" si="67"/>
        <v>2.75</v>
      </c>
      <c r="BQ139" s="246">
        <f t="shared" si="67"/>
        <v>0.95</v>
      </c>
      <c r="BR139" s="246">
        <f t="shared" si="67"/>
        <v>0.42</v>
      </c>
      <c r="BS139" s="246">
        <f t="shared" si="67"/>
        <v>0</v>
      </c>
    </row>
    <row r="140" spans="1:71" ht="15.95" customHeight="1">
      <c r="A140" s="231">
        <f t="shared" si="46"/>
        <v>128</v>
      </c>
      <c r="B140" s="232" t="s">
        <v>1036</v>
      </c>
      <c r="C140" s="233" t="s">
        <v>739</v>
      </c>
      <c r="D140" s="233"/>
      <c r="E140" s="233" t="s">
        <v>925</v>
      </c>
      <c r="F140" s="232" t="s">
        <v>518</v>
      </c>
      <c r="G140" s="234"/>
      <c r="H140" s="234"/>
      <c r="I140" s="234"/>
      <c r="J140" s="235" t="s">
        <v>65</v>
      </c>
      <c r="K140" s="242" t="s">
        <v>127</v>
      </c>
      <c r="L140" s="236">
        <v>7.6180000000000003</v>
      </c>
      <c r="M140" s="237" t="s">
        <v>127</v>
      </c>
      <c r="N140" s="238">
        <v>4</v>
      </c>
      <c r="O140" s="236">
        <f>L140-Q140</f>
        <v>2.7680000000000007</v>
      </c>
      <c r="P140" s="236">
        <v>0</v>
      </c>
      <c r="Q140" s="236">
        <v>4.8499999999999996</v>
      </c>
      <c r="R140" s="236">
        <v>0</v>
      </c>
      <c r="S140" s="236">
        <v>0</v>
      </c>
      <c r="T140" s="236">
        <v>0</v>
      </c>
      <c r="U140" s="237">
        <v>0</v>
      </c>
      <c r="V140" s="237">
        <f t="shared" si="58"/>
        <v>7.6180000000000003</v>
      </c>
      <c r="W140" s="237" t="str">
        <f>'[1]Juni 2011'!Q143</f>
        <v>K</v>
      </c>
      <c r="X140" s="237">
        <f t="shared" si="59"/>
        <v>0</v>
      </c>
      <c r="Y140" s="237">
        <v>4.8499999999999996</v>
      </c>
      <c r="Z140" s="239">
        <f t="shared" si="68"/>
        <v>0.63665003938041476</v>
      </c>
      <c r="AA140" s="237">
        <v>1</v>
      </c>
      <c r="AB140" s="239">
        <f t="shared" si="60"/>
        <v>0.13126804935678654</v>
      </c>
      <c r="AC140" s="237">
        <v>1</v>
      </c>
      <c r="AD140" s="239">
        <f t="shared" si="61"/>
        <v>0.13126804935678654</v>
      </c>
      <c r="AE140" s="237">
        <v>0.76800000000000002</v>
      </c>
      <c r="AF140" s="237">
        <f t="shared" si="62"/>
        <v>8.5171861380939884</v>
      </c>
      <c r="AG140" s="237">
        <f t="shared" si="56"/>
        <v>-0.89918613809398806</v>
      </c>
      <c r="AH140" s="239">
        <f t="shared" si="63"/>
        <v>0.10081386190601208</v>
      </c>
      <c r="AI140" s="250"/>
      <c r="AJ140" s="251"/>
      <c r="AK140" s="235" t="s">
        <v>67</v>
      </c>
      <c r="AL140" s="242"/>
      <c r="AM140" s="259">
        <f t="shared" si="47"/>
        <v>7.6180000000000003</v>
      </c>
      <c r="AN140" s="259">
        <f t="shared" si="48"/>
        <v>0</v>
      </c>
      <c r="AO140" s="259">
        <f t="shared" si="49"/>
        <v>7.6179999999999994</v>
      </c>
      <c r="AP140" s="259">
        <f t="shared" si="50"/>
        <v>0</v>
      </c>
      <c r="AQ140" s="244">
        <f t="shared" si="64"/>
        <v>7.6179999999999994</v>
      </c>
      <c r="AR140" s="244">
        <f t="shared" si="65"/>
        <v>0</v>
      </c>
      <c r="AS140" s="244">
        <f t="shared" si="66"/>
        <v>7.6180000000000003</v>
      </c>
      <c r="AT140" s="243">
        <f t="shared" si="57"/>
        <v>7.6180000000000003</v>
      </c>
      <c r="AU140" s="243">
        <v>7618</v>
      </c>
      <c r="AW140" s="245">
        <v>1000</v>
      </c>
      <c r="AX140" s="245"/>
      <c r="AY140" s="245">
        <v>4850</v>
      </c>
      <c r="AZ140" s="245">
        <v>0</v>
      </c>
      <c r="BA140" s="245">
        <v>0</v>
      </c>
      <c r="BB140" s="245">
        <v>0</v>
      </c>
      <c r="BD140" s="246">
        <f t="shared" si="55"/>
        <v>1</v>
      </c>
      <c r="BE140" s="246">
        <f t="shared" si="55"/>
        <v>0</v>
      </c>
      <c r="BF140" s="246">
        <f t="shared" si="73"/>
        <v>4.8499999999999996</v>
      </c>
      <c r="BG140" s="246">
        <f t="shared" si="74"/>
        <v>0</v>
      </c>
      <c r="BH140" s="246">
        <f t="shared" si="75"/>
        <v>0</v>
      </c>
      <c r="BI140" s="246">
        <f t="shared" si="76"/>
        <v>0</v>
      </c>
      <c r="BK140" s="245">
        <v>4850</v>
      </c>
      <c r="BL140" s="245">
        <v>1000</v>
      </c>
      <c r="BM140" s="245">
        <v>1000</v>
      </c>
      <c r="BN140" s="245">
        <v>768</v>
      </c>
      <c r="BP140" s="246">
        <f t="shared" si="67"/>
        <v>4.8499999999999996</v>
      </c>
      <c r="BQ140" s="246">
        <f t="shared" si="67"/>
        <v>1</v>
      </c>
      <c r="BR140" s="246">
        <f t="shared" si="67"/>
        <v>1</v>
      </c>
      <c r="BS140" s="246">
        <f t="shared" si="67"/>
        <v>0.76800000000000002</v>
      </c>
    </row>
    <row r="141" spans="1:71" ht="15.95" customHeight="1">
      <c r="A141" s="231">
        <f t="shared" si="46"/>
        <v>129</v>
      </c>
      <c r="B141" s="232" t="s">
        <v>1037</v>
      </c>
      <c r="C141" s="233" t="s">
        <v>740</v>
      </c>
      <c r="D141" s="233"/>
      <c r="E141" s="233" t="s">
        <v>926</v>
      </c>
      <c r="F141" s="232" t="s">
        <v>518</v>
      </c>
      <c r="G141" s="234"/>
      <c r="H141" s="234"/>
      <c r="I141" s="234"/>
      <c r="J141" s="235" t="s">
        <v>65</v>
      </c>
      <c r="K141" s="303" t="s">
        <v>222</v>
      </c>
      <c r="L141" s="236">
        <v>1.8360000000000001</v>
      </c>
      <c r="M141" s="237" t="s">
        <v>95</v>
      </c>
      <c r="N141" s="238">
        <v>5</v>
      </c>
      <c r="O141" s="236">
        <v>0</v>
      </c>
      <c r="P141" s="236">
        <v>1.036</v>
      </c>
      <c r="Q141" s="236">
        <v>0</v>
      </c>
      <c r="R141" s="236">
        <v>0</v>
      </c>
      <c r="S141" s="236">
        <v>0.8</v>
      </c>
      <c r="T141" s="236">
        <v>0</v>
      </c>
      <c r="U141" s="237">
        <v>0</v>
      </c>
      <c r="V141" s="237">
        <f t="shared" si="58"/>
        <v>1.8360000000000001</v>
      </c>
      <c r="W141" s="237" t="str">
        <f>'[1]Juni 2011'!Q52</f>
        <v>K</v>
      </c>
      <c r="X141" s="237">
        <f t="shared" si="59"/>
        <v>0</v>
      </c>
      <c r="Y141" s="237">
        <v>0.8</v>
      </c>
      <c r="Z141" s="239">
        <f t="shared" si="68"/>
        <v>0.4357298474945534</v>
      </c>
      <c r="AA141" s="237">
        <v>0</v>
      </c>
      <c r="AB141" s="239">
        <f t="shared" si="60"/>
        <v>0</v>
      </c>
      <c r="AC141" s="237">
        <v>0</v>
      </c>
      <c r="AD141" s="239">
        <f t="shared" si="61"/>
        <v>0</v>
      </c>
      <c r="AE141" s="237">
        <f>L141-Y141</f>
        <v>1.036</v>
      </c>
      <c r="AF141" s="237">
        <f t="shared" si="62"/>
        <v>2.2717298474945533</v>
      </c>
      <c r="AG141" s="237">
        <f t="shared" si="56"/>
        <v>-0.43572984749455324</v>
      </c>
      <c r="AH141" s="239">
        <f t="shared" si="63"/>
        <v>0.56427015250544665</v>
      </c>
      <c r="AI141" s="250"/>
      <c r="AJ141" s="251"/>
      <c r="AK141" s="235" t="s">
        <v>67</v>
      </c>
      <c r="AL141" s="235"/>
      <c r="AM141" s="259">
        <f t="shared" si="47"/>
        <v>1.8360000000000001</v>
      </c>
      <c r="AN141" s="259">
        <f t="shared" si="48"/>
        <v>0</v>
      </c>
      <c r="AO141" s="259">
        <f t="shared" si="49"/>
        <v>1.8360000000000001</v>
      </c>
      <c r="AP141" s="259">
        <f t="shared" si="50"/>
        <v>0</v>
      </c>
      <c r="AQ141" s="244">
        <f t="shared" si="64"/>
        <v>1.8360000000000001</v>
      </c>
      <c r="AR141" s="244">
        <f t="shared" si="65"/>
        <v>0</v>
      </c>
      <c r="AS141" s="244">
        <f t="shared" si="66"/>
        <v>1.8360000000000001</v>
      </c>
      <c r="AT141" s="243">
        <f t="shared" si="57"/>
        <v>1.8360000000000001</v>
      </c>
      <c r="AU141" s="243">
        <v>1836</v>
      </c>
      <c r="AW141" s="245">
        <v>0</v>
      </c>
      <c r="AX141" s="245">
        <v>1036</v>
      </c>
      <c r="AY141" s="245"/>
      <c r="AZ141" s="245">
        <v>0</v>
      </c>
      <c r="BA141" s="245">
        <v>800</v>
      </c>
      <c r="BB141" s="245">
        <v>0</v>
      </c>
      <c r="BD141" s="246">
        <f t="shared" si="55"/>
        <v>0</v>
      </c>
      <c r="BE141" s="246">
        <f t="shared" si="55"/>
        <v>1.036</v>
      </c>
      <c r="BF141" s="246">
        <f t="shared" si="73"/>
        <v>0</v>
      </c>
      <c r="BG141" s="246">
        <f t="shared" si="74"/>
        <v>0</v>
      </c>
      <c r="BH141" s="246">
        <f t="shared" si="75"/>
        <v>0.8</v>
      </c>
      <c r="BI141" s="246">
        <f t="shared" si="76"/>
        <v>0</v>
      </c>
      <c r="BK141" s="245">
        <v>800</v>
      </c>
      <c r="BL141" s="245">
        <v>0</v>
      </c>
      <c r="BM141" s="245">
        <v>0</v>
      </c>
      <c r="BN141" s="245">
        <v>1036</v>
      </c>
      <c r="BP141" s="246">
        <f t="shared" si="67"/>
        <v>0.8</v>
      </c>
      <c r="BQ141" s="246">
        <f t="shared" si="67"/>
        <v>0</v>
      </c>
      <c r="BR141" s="246">
        <f t="shared" si="67"/>
        <v>0</v>
      </c>
      <c r="BS141" s="246">
        <f t="shared" si="67"/>
        <v>1.036</v>
      </c>
    </row>
    <row r="142" spans="1:71" ht="15.95" customHeight="1">
      <c r="A142" s="231">
        <f t="shared" ref="A142:A205" si="77">A141+1</f>
        <v>130</v>
      </c>
      <c r="B142" s="232" t="s">
        <v>1038</v>
      </c>
      <c r="C142" s="233" t="s">
        <v>741</v>
      </c>
      <c r="D142" s="233" t="s">
        <v>831</v>
      </c>
      <c r="E142" s="233" t="s">
        <v>927</v>
      </c>
      <c r="F142" s="232" t="s">
        <v>518</v>
      </c>
      <c r="G142" s="234"/>
      <c r="H142" s="234"/>
      <c r="I142" s="234"/>
      <c r="J142" s="235" t="s">
        <v>65</v>
      </c>
      <c r="K142" s="242" t="s">
        <v>120</v>
      </c>
      <c r="L142" s="236">
        <v>2.7</v>
      </c>
      <c r="M142" s="237" t="s">
        <v>120</v>
      </c>
      <c r="N142" s="238">
        <v>4</v>
      </c>
      <c r="O142" s="236">
        <v>0</v>
      </c>
      <c r="P142" s="236">
        <v>0</v>
      </c>
      <c r="Q142" s="236">
        <v>2.7</v>
      </c>
      <c r="R142" s="236">
        <v>0</v>
      </c>
      <c r="S142" s="236">
        <v>0</v>
      </c>
      <c r="T142" s="236">
        <v>0</v>
      </c>
      <c r="U142" s="237">
        <v>0</v>
      </c>
      <c r="V142" s="237">
        <f t="shared" si="58"/>
        <v>2.7</v>
      </c>
      <c r="W142" s="237" t="str">
        <f>'[1]Juni 2011'!Q23</f>
        <v>K</v>
      </c>
      <c r="X142" s="237">
        <f t="shared" si="59"/>
        <v>0</v>
      </c>
      <c r="Y142" s="237">
        <v>2</v>
      </c>
      <c r="Z142" s="239">
        <f t="shared" si="68"/>
        <v>0.7407407407407407</v>
      </c>
      <c r="AA142" s="237">
        <v>0.5</v>
      </c>
      <c r="AB142" s="239">
        <f t="shared" si="60"/>
        <v>0.18518518518518517</v>
      </c>
      <c r="AC142" s="237">
        <v>0.2</v>
      </c>
      <c r="AD142" s="239">
        <f t="shared" si="61"/>
        <v>7.407407407407407E-2</v>
      </c>
      <c r="AE142" s="237">
        <v>0</v>
      </c>
      <c r="AF142" s="237">
        <f t="shared" si="62"/>
        <v>3.6999999999999997</v>
      </c>
      <c r="AG142" s="237">
        <f t="shared" si="56"/>
        <v>-0.99999999999999956</v>
      </c>
      <c r="AH142" s="239">
        <f t="shared" si="63"/>
        <v>0</v>
      </c>
      <c r="AI142" s="250"/>
      <c r="AJ142" s="251"/>
      <c r="AK142" s="235" t="s">
        <v>67</v>
      </c>
      <c r="AL142" s="242"/>
      <c r="AM142" s="259">
        <f t="shared" si="47"/>
        <v>2.7</v>
      </c>
      <c r="AN142" s="259">
        <f t="shared" si="48"/>
        <v>0</v>
      </c>
      <c r="AO142" s="259">
        <f t="shared" si="49"/>
        <v>2.7</v>
      </c>
      <c r="AP142" s="259">
        <f t="shared" si="50"/>
        <v>0</v>
      </c>
      <c r="AQ142" s="244">
        <f>Y142+AA142+AC142+AE142</f>
        <v>2.7</v>
      </c>
      <c r="AR142" s="244">
        <f t="shared" si="65"/>
        <v>0</v>
      </c>
      <c r="AS142" s="244">
        <f t="shared" si="66"/>
        <v>2.7</v>
      </c>
      <c r="AT142" s="243">
        <f t="shared" si="57"/>
        <v>2.7</v>
      </c>
      <c r="AU142" s="243">
        <v>2700</v>
      </c>
      <c r="AW142" s="245">
        <v>0</v>
      </c>
      <c r="AX142" s="245"/>
      <c r="AY142" s="245">
        <v>2700</v>
      </c>
      <c r="AZ142" s="245">
        <v>0</v>
      </c>
      <c r="BA142" s="245">
        <v>0</v>
      </c>
      <c r="BB142" s="245">
        <v>0</v>
      </c>
      <c r="BD142" s="246">
        <f t="shared" si="55"/>
        <v>0</v>
      </c>
      <c r="BE142" s="246">
        <f t="shared" si="55"/>
        <v>0</v>
      </c>
      <c r="BF142" s="246">
        <f t="shared" si="73"/>
        <v>2.7</v>
      </c>
      <c r="BG142" s="246">
        <f t="shared" si="74"/>
        <v>0</v>
      </c>
      <c r="BH142" s="246">
        <f t="shared" si="75"/>
        <v>0</v>
      </c>
      <c r="BI142" s="246">
        <f t="shared" si="76"/>
        <v>0</v>
      </c>
      <c r="BK142" s="245">
        <v>2000</v>
      </c>
      <c r="BL142" s="245">
        <v>500</v>
      </c>
      <c r="BM142" s="245">
        <v>200</v>
      </c>
      <c r="BN142" s="245">
        <v>0</v>
      </c>
      <c r="BP142" s="246">
        <f t="shared" si="67"/>
        <v>2</v>
      </c>
      <c r="BQ142" s="246">
        <f t="shared" si="67"/>
        <v>0.5</v>
      </c>
      <c r="BR142" s="246">
        <f t="shared" si="67"/>
        <v>0.2</v>
      </c>
      <c r="BS142" s="246">
        <f t="shared" si="67"/>
        <v>0</v>
      </c>
    </row>
    <row r="143" spans="1:71" ht="15.95" customHeight="1">
      <c r="A143" s="231">
        <f t="shared" si="77"/>
        <v>131</v>
      </c>
      <c r="B143" s="232" t="s">
        <v>1701</v>
      </c>
      <c r="C143" s="233" t="s">
        <v>1677</v>
      </c>
      <c r="D143" s="233"/>
      <c r="E143" s="233"/>
      <c r="F143" s="232" t="s">
        <v>518</v>
      </c>
      <c r="G143" s="234"/>
      <c r="H143" s="234"/>
      <c r="I143" s="234"/>
      <c r="J143" s="235"/>
      <c r="K143" s="242"/>
      <c r="L143" s="236">
        <v>1.5</v>
      </c>
      <c r="M143" s="237"/>
      <c r="N143" s="238">
        <v>3</v>
      </c>
      <c r="O143" s="236">
        <f>L143</f>
        <v>1.5</v>
      </c>
      <c r="P143" s="236"/>
      <c r="Q143" s="236"/>
      <c r="R143" s="236"/>
      <c r="S143" s="236"/>
      <c r="T143" s="236"/>
      <c r="U143" s="237"/>
      <c r="V143" s="237"/>
      <c r="W143" s="237"/>
      <c r="X143" s="237"/>
      <c r="Y143" s="237"/>
      <c r="Z143" s="239"/>
      <c r="AA143" s="237"/>
      <c r="AB143" s="239"/>
      <c r="AC143" s="237">
        <v>0.74</v>
      </c>
      <c r="AD143" s="239">
        <f t="shared" si="61"/>
        <v>0.49333333333333335</v>
      </c>
      <c r="AE143" s="237">
        <f>L143-AC143</f>
        <v>0.76</v>
      </c>
      <c r="AF143" s="237"/>
      <c r="AG143" s="237"/>
      <c r="AH143" s="239">
        <f t="shared" si="63"/>
        <v>0.50666666666666671</v>
      </c>
      <c r="AI143" s="250"/>
      <c r="AJ143" s="251"/>
      <c r="AK143" s="235" t="s">
        <v>67</v>
      </c>
      <c r="AL143" s="242"/>
      <c r="AM143" s="259">
        <f t="shared" ref="AM143:AM206" si="78">SUM(O143:U143)</f>
        <v>1.5</v>
      </c>
      <c r="AN143" s="259">
        <f t="shared" ref="AN143:AN206" si="79">L143-AM143</f>
        <v>0</v>
      </c>
      <c r="AO143" s="259">
        <f t="shared" ref="AO143:AO206" si="80">Y143+AA143+AC143+AE143</f>
        <v>1.5</v>
      </c>
      <c r="AP143" s="259">
        <f t="shared" ref="AP143:AP206" si="81">L143-AO143</f>
        <v>0</v>
      </c>
      <c r="AQ143" s="244"/>
      <c r="AR143" s="244"/>
      <c r="AS143" s="244"/>
      <c r="AW143" s="245"/>
      <c r="AX143" s="245"/>
      <c r="AY143" s="245"/>
      <c r="AZ143" s="245"/>
      <c r="BA143" s="245"/>
      <c r="BB143" s="245"/>
      <c r="BD143" s="246"/>
      <c r="BE143" s="246"/>
      <c r="BF143" s="246"/>
      <c r="BG143" s="246"/>
      <c r="BH143" s="246"/>
      <c r="BI143" s="246"/>
      <c r="BK143" s="245"/>
      <c r="BL143" s="245"/>
      <c r="BM143" s="245"/>
      <c r="BN143" s="245"/>
      <c r="BP143" s="246"/>
      <c r="BQ143" s="246"/>
      <c r="BR143" s="246"/>
      <c r="BS143" s="246"/>
    </row>
    <row r="144" spans="1:71" ht="15.95" customHeight="1">
      <c r="A144" s="231">
        <f t="shared" si="77"/>
        <v>132</v>
      </c>
      <c r="B144" s="232" t="s">
        <v>1702</v>
      </c>
      <c r="C144" s="233" t="s">
        <v>1678</v>
      </c>
      <c r="D144" s="233"/>
      <c r="E144" s="233"/>
      <c r="F144" s="232" t="s">
        <v>518</v>
      </c>
      <c r="G144" s="234"/>
      <c r="H144" s="234"/>
      <c r="I144" s="234"/>
      <c r="J144" s="235"/>
      <c r="K144" s="242"/>
      <c r="L144" s="236">
        <v>1</v>
      </c>
      <c r="M144" s="237"/>
      <c r="N144" s="238">
        <v>3</v>
      </c>
      <c r="O144" s="236">
        <f>L144</f>
        <v>1</v>
      </c>
      <c r="P144" s="236"/>
      <c r="Q144" s="236"/>
      <c r="R144" s="236"/>
      <c r="S144" s="236"/>
      <c r="T144" s="236"/>
      <c r="U144" s="237"/>
      <c r="V144" s="237"/>
      <c r="W144" s="237"/>
      <c r="X144" s="237"/>
      <c r="Y144" s="237"/>
      <c r="Z144" s="239"/>
      <c r="AA144" s="237"/>
      <c r="AB144" s="239"/>
      <c r="AC144" s="237">
        <v>0.4</v>
      </c>
      <c r="AD144" s="239">
        <f t="shared" si="61"/>
        <v>0.4</v>
      </c>
      <c r="AE144" s="237">
        <v>0.6</v>
      </c>
      <c r="AF144" s="237"/>
      <c r="AG144" s="237"/>
      <c r="AH144" s="239">
        <f t="shared" si="63"/>
        <v>0.6</v>
      </c>
      <c r="AI144" s="250"/>
      <c r="AJ144" s="251"/>
      <c r="AK144" s="235" t="s">
        <v>67</v>
      </c>
      <c r="AL144" s="242"/>
      <c r="AM144" s="259">
        <f t="shared" si="78"/>
        <v>1</v>
      </c>
      <c r="AN144" s="259">
        <f t="shared" si="79"/>
        <v>0</v>
      </c>
      <c r="AO144" s="259">
        <f t="shared" si="80"/>
        <v>1</v>
      </c>
      <c r="AP144" s="259">
        <f t="shared" si="81"/>
        <v>0</v>
      </c>
      <c r="AQ144" s="244"/>
      <c r="AR144" s="244"/>
      <c r="AS144" s="244"/>
      <c r="AW144" s="245"/>
      <c r="AX144" s="245"/>
      <c r="AY144" s="245"/>
      <c r="AZ144" s="245"/>
      <c r="BA144" s="245"/>
      <c r="BB144" s="245"/>
      <c r="BD144" s="246"/>
      <c r="BE144" s="246"/>
      <c r="BF144" s="246"/>
      <c r="BG144" s="246"/>
      <c r="BH144" s="246"/>
      <c r="BI144" s="246"/>
      <c r="BK144" s="245"/>
      <c r="BL144" s="245"/>
      <c r="BM144" s="245"/>
      <c r="BN144" s="245"/>
      <c r="BP144" s="246"/>
      <c r="BQ144" s="246"/>
      <c r="BR144" s="246"/>
      <c r="BS144" s="246"/>
    </row>
    <row r="145" spans="1:71" ht="15.95" customHeight="1">
      <c r="A145" s="231">
        <f t="shared" si="77"/>
        <v>133</v>
      </c>
      <c r="B145" s="232" t="s">
        <v>1039</v>
      </c>
      <c r="C145" s="233" t="s">
        <v>742</v>
      </c>
      <c r="D145" s="233"/>
      <c r="E145" s="233" t="s">
        <v>928</v>
      </c>
      <c r="F145" s="232" t="s">
        <v>511</v>
      </c>
      <c r="G145" s="234"/>
      <c r="H145" s="234"/>
      <c r="I145" s="234"/>
      <c r="J145" s="235" t="s">
        <v>65</v>
      </c>
      <c r="K145" s="242" t="s">
        <v>127</v>
      </c>
      <c r="L145" s="236">
        <v>6.3</v>
      </c>
      <c r="M145" s="237" t="s">
        <v>127</v>
      </c>
      <c r="N145" s="238">
        <v>6</v>
      </c>
      <c r="O145" s="236">
        <v>0</v>
      </c>
      <c r="P145" s="236">
        <f>L145</f>
        <v>6.3</v>
      </c>
      <c r="Q145" s="236">
        <v>0</v>
      </c>
      <c r="R145" s="236">
        <v>0</v>
      </c>
      <c r="S145" s="236">
        <v>0</v>
      </c>
      <c r="T145" s="236">
        <v>0</v>
      </c>
      <c r="U145" s="237">
        <v>0</v>
      </c>
      <c r="V145" s="237">
        <f t="shared" si="58"/>
        <v>6.3</v>
      </c>
      <c r="W145" s="237" t="str">
        <f>'[1]Juni 2011'!Q126</f>
        <v>K</v>
      </c>
      <c r="X145" s="237">
        <f t="shared" si="59"/>
        <v>0</v>
      </c>
      <c r="Y145" s="237">
        <v>0.3</v>
      </c>
      <c r="Z145" s="239">
        <f t="shared" si="68"/>
        <v>4.7619047619047616E-2</v>
      </c>
      <c r="AA145" s="237">
        <v>1</v>
      </c>
      <c r="AB145" s="239">
        <f t="shared" si="60"/>
        <v>0.15873015873015872</v>
      </c>
      <c r="AC145" s="237">
        <v>1.5</v>
      </c>
      <c r="AD145" s="239">
        <f t="shared" si="61"/>
        <v>0.23809523809523811</v>
      </c>
      <c r="AE145" s="237">
        <v>3.5</v>
      </c>
      <c r="AF145" s="237">
        <f t="shared" si="62"/>
        <v>6.7444444444444445</v>
      </c>
      <c r="AG145" s="237">
        <f t="shared" si="56"/>
        <v>-0.44444444444444464</v>
      </c>
      <c r="AH145" s="239">
        <f t="shared" si="63"/>
        <v>0.55555555555555558</v>
      </c>
      <c r="AI145" s="250"/>
      <c r="AJ145" s="251"/>
      <c r="AK145" s="235" t="s">
        <v>67</v>
      </c>
      <c r="AL145" s="242"/>
      <c r="AM145" s="259">
        <f t="shared" si="78"/>
        <v>6.3</v>
      </c>
      <c r="AN145" s="259">
        <f t="shared" si="79"/>
        <v>0</v>
      </c>
      <c r="AO145" s="259">
        <f t="shared" si="80"/>
        <v>6.3</v>
      </c>
      <c r="AP145" s="259">
        <f t="shared" si="81"/>
        <v>0</v>
      </c>
      <c r="AQ145" s="244">
        <f t="shared" si="64"/>
        <v>6.3</v>
      </c>
      <c r="AR145" s="244">
        <f t="shared" si="65"/>
        <v>0</v>
      </c>
      <c r="AS145" s="244">
        <f t="shared" si="66"/>
        <v>6.3</v>
      </c>
      <c r="AT145" s="243">
        <f t="shared" si="57"/>
        <v>6.3</v>
      </c>
      <c r="AU145" s="243">
        <v>6300</v>
      </c>
      <c r="AW145" s="245">
        <v>0</v>
      </c>
      <c r="AX145" s="245" t="s">
        <v>151</v>
      </c>
      <c r="AY145" s="245">
        <v>0</v>
      </c>
      <c r="AZ145" s="245">
        <v>0</v>
      </c>
      <c r="BA145" s="245">
        <v>0</v>
      </c>
      <c r="BB145" s="245">
        <v>0</v>
      </c>
      <c r="BD145" s="246">
        <f t="shared" si="55"/>
        <v>0</v>
      </c>
      <c r="BE145" s="246" t="e">
        <f t="shared" si="55"/>
        <v>#VALUE!</v>
      </c>
      <c r="BF145" s="246">
        <f t="shared" ref="BF145:BF175" si="82">AY145/$BD$12</f>
        <v>0</v>
      </c>
      <c r="BG145" s="246">
        <f t="shared" ref="BG145:BG175" si="83">AZ145/$BD$12</f>
        <v>0</v>
      </c>
      <c r="BH145" s="246">
        <f t="shared" ref="BH145:BH175" si="84">BA145/$BD$12</f>
        <v>0</v>
      </c>
      <c r="BI145" s="246">
        <f t="shared" ref="BI145:BI175" si="85">BB145/$BD$12</f>
        <v>0</v>
      </c>
      <c r="BK145" s="245">
        <v>300</v>
      </c>
      <c r="BL145" s="245">
        <v>1000</v>
      </c>
      <c r="BM145" s="245">
        <v>1500</v>
      </c>
      <c r="BN145" s="245">
        <v>3500</v>
      </c>
      <c r="BP145" s="246">
        <f t="shared" si="67"/>
        <v>0.3</v>
      </c>
      <c r="BQ145" s="246">
        <f t="shared" si="67"/>
        <v>1</v>
      </c>
      <c r="BR145" s="246">
        <f t="shared" si="67"/>
        <v>1.5</v>
      </c>
      <c r="BS145" s="246">
        <f t="shared" si="67"/>
        <v>3.5</v>
      </c>
    </row>
    <row r="146" spans="1:71" ht="15.95" customHeight="1">
      <c r="A146" s="231">
        <f t="shared" si="77"/>
        <v>134</v>
      </c>
      <c r="B146" s="232" t="s">
        <v>1040</v>
      </c>
      <c r="C146" s="233" t="s">
        <v>743</v>
      </c>
      <c r="D146" s="233"/>
      <c r="E146" s="233" t="s">
        <v>928</v>
      </c>
      <c r="F146" s="232" t="s">
        <v>511</v>
      </c>
      <c r="G146" s="234"/>
      <c r="H146" s="234"/>
      <c r="I146" s="234"/>
      <c r="J146" s="235" t="s">
        <v>65</v>
      </c>
      <c r="K146" s="242" t="s">
        <v>115</v>
      </c>
      <c r="L146" s="236">
        <v>3.6</v>
      </c>
      <c r="M146" s="237" t="s">
        <v>115</v>
      </c>
      <c r="N146" s="238">
        <v>6</v>
      </c>
      <c r="O146" s="236">
        <v>0</v>
      </c>
      <c r="P146" s="236">
        <v>3.6</v>
      </c>
      <c r="Q146" s="236">
        <v>0</v>
      </c>
      <c r="R146" s="236">
        <v>0</v>
      </c>
      <c r="S146" s="236">
        <v>0</v>
      </c>
      <c r="T146" s="236">
        <v>0</v>
      </c>
      <c r="U146" s="237">
        <v>0</v>
      </c>
      <c r="V146" s="237">
        <f t="shared" si="58"/>
        <v>3.6</v>
      </c>
      <c r="W146" s="237" t="str">
        <f>'[1]Juni 2011'!Q207</f>
        <v>K</v>
      </c>
      <c r="X146" s="237">
        <f t="shared" si="59"/>
        <v>0</v>
      </c>
      <c r="Y146" s="237">
        <v>0</v>
      </c>
      <c r="Z146" s="239">
        <f t="shared" si="68"/>
        <v>0</v>
      </c>
      <c r="AA146" s="237">
        <v>0.6</v>
      </c>
      <c r="AB146" s="239">
        <f t="shared" si="60"/>
        <v>0.16666666666666666</v>
      </c>
      <c r="AC146" s="237">
        <v>1</v>
      </c>
      <c r="AD146" s="239">
        <f t="shared" si="61"/>
        <v>0.27777777777777779</v>
      </c>
      <c r="AE146" s="237">
        <v>2</v>
      </c>
      <c r="AF146" s="237">
        <f t="shared" si="62"/>
        <v>4.0444444444444443</v>
      </c>
      <c r="AG146" s="237">
        <f t="shared" si="56"/>
        <v>-0.4444444444444442</v>
      </c>
      <c r="AH146" s="239">
        <f t="shared" si="63"/>
        <v>0.55555555555555558</v>
      </c>
      <c r="AI146" s="250"/>
      <c r="AJ146" s="251"/>
      <c r="AK146" s="235" t="s">
        <v>67</v>
      </c>
      <c r="AL146" s="242"/>
      <c r="AM146" s="259">
        <f t="shared" si="78"/>
        <v>3.6</v>
      </c>
      <c r="AN146" s="259">
        <f t="shared" si="79"/>
        <v>0</v>
      </c>
      <c r="AO146" s="259">
        <f t="shared" si="80"/>
        <v>3.6</v>
      </c>
      <c r="AP146" s="259">
        <f t="shared" si="81"/>
        <v>0</v>
      </c>
      <c r="AQ146" s="244">
        <f t="shared" si="64"/>
        <v>3.6</v>
      </c>
      <c r="AR146" s="244">
        <f t="shared" si="65"/>
        <v>0</v>
      </c>
      <c r="AS146" s="244">
        <f t="shared" si="66"/>
        <v>3.6</v>
      </c>
      <c r="AT146" s="243">
        <f t="shared" si="57"/>
        <v>3.6</v>
      </c>
      <c r="AU146" s="243">
        <v>3600</v>
      </c>
      <c r="AW146" s="245">
        <v>0</v>
      </c>
      <c r="AX146" s="245">
        <v>3600</v>
      </c>
      <c r="AY146" s="245"/>
      <c r="AZ146" s="245">
        <v>0</v>
      </c>
      <c r="BA146" s="245">
        <v>0</v>
      </c>
      <c r="BB146" s="245">
        <v>0</v>
      </c>
      <c r="BD146" s="246">
        <f t="shared" si="55"/>
        <v>0</v>
      </c>
      <c r="BE146" s="246">
        <f t="shared" si="55"/>
        <v>3.6</v>
      </c>
      <c r="BF146" s="246">
        <f t="shared" si="82"/>
        <v>0</v>
      </c>
      <c r="BG146" s="246">
        <f t="shared" si="83"/>
        <v>0</v>
      </c>
      <c r="BH146" s="246">
        <f t="shared" si="84"/>
        <v>0</v>
      </c>
      <c r="BI146" s="246">
        <f t="shared" si="85"/>
        <v>0</v>
      </c>
      <c r="BK146" s="245">
        <v>0</v>
      </c>
      <c r="BL146" s="245">
        <v>600</v>
      </c>
      <c r="BM146" s="245">
        <v>1000</v>
      </c>
      <c r="BN146" s="245">
        <v>2000</v>
      </c>
      <c r="BP146" s="246">
        <f t="shared" si="67"/>
        <v>0</v>
      </c>
      <c r="BQ146" s="246">
        <f t="shared" si="67"/>
        <v>0.6</v>
      </c>
      <c r="BR146" s="246">
        <f t="shared" si="67"/>
        <v>1</v>
      </c>
      <c r="BS146" s="246">
        <f t="shared" si="67"/>
        <v>2</v>
      </c>
    </row>
    <row r="147" spans="1:71" ht="15.95" customHeight="1">
      <c r="A147" s="231">
        <f t="shared" si="77"/>
        <v>135</v>
      </c>
      <c r="B147" s="232" t="s">
        <v>1041</v>
      </c>
      <c r="C147" s="233" t="s">
        <v>744</v>
      </c>
      <c r="D147" s="233"/>
      <c r="E147" s="233" t="s">
        <v>929</v>
      </c>
      <c r="F147" s="232" t="s">
        <v>511</v>
      </c>
      <c r="G147" s="234"/>
      <c r="H147" s="234"/>
      <c r="I147" s="234"/>
      <c r="J147" s="235" t="s">
        <v>65</v>
      </c>
      <c r="K147" s="242" t="s">
        <v>82</v>
      </c>
      <c r="L147" s="236">
        <v>1.7</v>
      </c>
      <c r="M147" s="237" t="s">
        <v>145</v>
      </c>
      <c r="N147" s="238">
        <v>6</v>
      </c>
      <c r="O147" s="236">
        <v>0</v>
      </c>
      <c r="P147" s="236">
        <v>1.7</v>
      </c>
      <c r="Q147" s="236">
        <v>0</v>
      </c>
      <c r="R147" s="236">
        <v>0</v>
      </c>
      <c r="S147" s="236">
        <v>0</v>
      </c>
      <c r="T147" s="236">
        <v>0</v>
      </c>
      <c r="U147" s="237">
        <v>0</v>
      </c>
      <c r="V147" s="237">
        <f t="shared" si="58"/>
        <v>1.7</v>
      </c>
      <c r="W147" s="237" t="str">
        <f>'[1]Juni 2011'!Q64</f>
        <v>K</v>
      </c>
      <c r="X147" s="237">
        <f t="shared" si="59"/>
        <v>0</v>
      </c>
      <c r="Y147" s="237">
        <v>0</v>
      </c>
      <c r="Z147" s="239">
        <f t="shared" si="68"/>
        <v>0</v>
      </c>
      <c r="AA147" s="237">
        <v>0.35</v>
      </c>
      <c r="AB147" s="239">
        <f t="shared" si="60"/>
        <v>0.20588235294117646</v>
      </c>
      <c r="AC147" s="237">
        <v>0.35</v>
      </c>
      <c r="AD147" s="239">
        <f t="shared" si="61"/>
        <v>0.20588235294117646</v>
      </c>
      <c r="AE147" s="237">
        <v>1</v>
      </c>
      <c r="AF147" s="237">
        <f t="shared" si="62"/>
        <v>2.111764705882353</v>
      </c>
      <c r="AG147" s="237">
        <f t="shared" si="56"/>
        <v>-0.41176470588235303</v>
      </c>
      <c r="AH147" s="239">
        <f t="shared" si="63"/>
        <v>0.58823529411764708</v>
      </c>
      <c r="AI147" s="250"/>
      <c r="AJ147" s="251"/>
      <c r="AK147" s="235" t="s">
        <v>67</v>
      </c>
      <c r="AL147" s="242"/>
      <c r="AM147" s="259">
        <f t="shared" si="78"/>
        <v>1.7</v>
      </c>
      <c r="AN147" s="259">
        <f t="shared" si="79"/>
        <v>0</v>
      </c>
      <c r="AO147" s="259">
        <f t="shared" si="80"/>
        <v>1.7</v>
      </c>
      <c r="AP147" s="259">
        <f t="shared" si="81"/>
        <v>0</v>
      </c>
      <c r="AQ147" s="244">
        <f t="shared" si="64"/>
        <v>1.7</v>
      </c>
      <c r="AR147" s="244">
        <f t="shared" si="65"/>
        <v>0</v>
      </c>
      <c r="AS147" s="244">
        <f t="shared" si="66"/>
        <v>1.7</v>
      </c>
      <c r="AT147" s="243">
        <f t="shared" si="57"/>
        <v>1.7</v>
      </c>
      <c r="AU147" s="243">
        <v>1700</v>
      </c>
      <c r="AW147" s="245">
        <v>0</v>
      </c>
      <c r="AX147" s="245">
        <v>1700</v>
      </c>
      <c r="AY147" s="245"/>
      <c r="AZ147" s="245">
        <v>0</v>
      </c>
      <c r="BA147" s="245">
        <v>0</v>
      </c>
      <c r="BB147" s="245">
        <v>0</v>
      </c>
      <c r="BD147" s="246">
        <f t="shared" si="55"/>
        <v>0</v>
      </c>
      <c r="BE147" s="246">
        <f t="shared" si="55"/>
        <v>1.7</v>
      </c>
      <c r="BF147" s="246">
        <f t="shared" si="82"/>
        <v>0</v>
      </c>
      <c r="BG147" s="246">
        <f t="shared" si="83"/>
        <v>0</v>
      </c>
      <c r="BH147" s="246">
        <f t="shared" si="84"/>
        <v>0</v>
      </c>
      <c r="BI147" s="246">
        <f t="shared" si="85"/>
        <v>0</v>
      </c>
      <c r="BK147" s="245">
        <v>0</v>
      </c>
      <c r="BL147" s="245">
        <v>350</v>
      </c>
      <c r="BM147" s="245">
        <v>350</v>
      </c>
      <c r="BN147" s="245">
        <v>1000</v>
      </c>
      <c r="BP147" s="246">
        <f t="shared" si="67"/>
        <v>0</v>
      </c>
      <c r="BQ147" s="246">
        <f t="shared" si="67"/>
        <v>0.35</v>
      </c>
      <c r="BR147" s="246">
        <f t="shared" si="67"/>
        <v>0.35</v>
      </c>
      <c r="BS147" s="246">
        <f t="shared" si="67"/>
        <v>1</v>
      </c>
    </row>
    <row r="148" spans="1:71" ht="15.95" customHeight="1">
      <c r="A148" s="231">
        <f t="shared" si="77"/>
        <v>136</v>
      </c>
      <c r="B148" s="232" t="s">
        <v>1042</v>
      </c>
      <c r="C148" s="233" t="s">
        <v>745</v>
      </c>
      <c r="D148" s="233"/>
      <c r="E148" s="233" t="s">
        <v>930</v>
      </c>
      <c r="F148" s="232" t="s">
        <v>511</v>
      </c>
      <c r="G148" s="234"/>
      <c r="H148" s="234"/>
      <c r="I148" s="234"/>
      <c r="J148" s="235" t="s">
        <v>65</v>
      </c>
      <c r="K148" s="242" t="s">
        <v>145</v>
      </c>
      <c r="L148" s="236">
        <v>3.3</v>
      </c>
      <c r="M148" s="237" t="s">
        <v>145</v>
      </c>
      <c r="N148" s="238">
        <v>6.5</v>
      </c>
      <c r="O148" s="236">
        <v>0</v>
      </c>
      <c r="P148" s="236">
        <v>3.3</v>
      </c>
      <c r="Q148" s="236">
        <v>0</v>
      </c>
      <c r="R148" s="236">
        <v>0</v>
      </c>
      <c r="S148" s="236">
        <v>0</v>
      </c>
      <c r="T148" s="236">
        <v>0</v>
      </c>
      <c r="U148" s="237">
        <v>0</v>
      </c>
      <c r="V148" s="237">
        <f t="shared" si="58"/>
        <v>3.3</v>
      </c>
      <c r="W148" s="237" t="str">
        <f>'[1]Juni 2011'!Q34</f>
        <v>K</v>
      </c>
      <c r="X148" s="237">
        <f t="shared" si="59"/>
        <v>0</v>
      </c>
      <c r="Y148" s="237">
        <v>2.7</v>
      </c>
      <c r="Z148" s="239">
        <f t="shared" si="68"/>
        <v>0.81818181818181823</v>
      </c>
      <c r="AA148" s="237">
        <v>0.6</v>
      </c>
      <c r="AB148" s="239">
        <f t="shared" si="60"/>
        <v>0.18181818181818182</v>
      </c>
      <c r="AC148" s="237">
        <v>0</v>
      </c>
      <c r="AD148" s="239">
        <f t="shared" si="61"/>
        <v>0</v>
      </c>
      <c r="AE148" s="237">
        <v>0</v>
      </c>
      <c r="AF148" s="237">
        <f t="shared" si="62"/>
        <v>4.3</v>
      </c>
      <c r="AG148" s="237">
        <f t="shared" si="56"/>
        <v>-1</v>
      </c>
      <c r="AH148" s="239">
        <f t="shared" si="63"/>
        <v>0</v>
      </c>
      <c r="AI148" s="250"/>
      <c r="AJ148" s="251"/>
      <c r="AK148" s="235" t="s">
        <v>67</v>
      </c>
      <c r="AL148" s="242"/>
      <c r="AM148" s="259">
        <f t="shared" si="78"/>
        <v>3.3</v>
      </c>
      <c r="AN148" s="259">
        <f t="shared" si="79"/>
        <v>0</v>
      </c>
      <c r="AO148" s="259">
        <f t="shared" si="80"/>
        <v>3.3000000000000003</v>
      </c>
      <c r="AP148" s="259">
        <f t="shared" si="81"/>
        <v>0</v>
      </c>
      <c r="AQ148" s="244">
        <f t="shared" si="64"/>
        <v>3.3000000000000003</v>
      </c>
      <c r="AR148" s="244">
        <f t="shared" si="65"/>
        <v>0</v>
      </c>
      <c r="AS148" s="244">
        <f t="shared" si="66"/>
        <v>3.3</v>
      </c>
      <c r="AT148" s="243">
        <f t="shared" si="57"/>
        <v>3.3</v>
      </c>
      <c r="AU148" s="243">
        <v>3300</v>
      </c>
      <c r="AW148" s="245">
        <v>0</v>
      </c>
      <c r="AX148" s="245">
        <v>3300</v>
      </c>
      <c r="AY148" s="245"/>
      <c r="AZ148" s="245">
        <v>0</v>
      </c>
      <c r="BA148" s="245">
        <v>0</v>
      </c>
      <c r="BB148" s="245">
        <v>0</v>
      </c>
      <c r="BD148" s="246">
        <f t="shared" si="55"/>
        <v>0</v>
      </c>
      <c r="BE148" s="246">
        <f t="shared" si="55"/>
        <v>3.3</v>
      </c>
      <c r="BF148" s="246">
        <f t="shared" si="82"/>
        <v>0</v>
      </c>
      <c r="BG148" s="246">
        <f t="shared" si="83"/>
        <v>0</v>
      </c>
      <c r="BH148" s="246">
        <f t="shared" si="84"/>
        <v>0</v>
      </c>
      <c r="BI148" s="246">
        <f t="shared" si="85"/>
        <v>0</v>
      </c>
      <c r="BK148" s="245">
        <v>3000</v>
      </c>
      <c r="BL148" s="245">
        <v>600</v>
      </c>
      <c r="BM148" s="245">
        <v>0</v>
      </c>
      <c r="BN148" s="245">
        <v>0</v>
      </c>
      <c r="BP148" s="246">
        <f t="shared" si="67"/>
        <v>3</v>
      </c>
      <c r="BQ148" s="246">
        <f t="shared" si="67"/>
        <v>0.6</v>
      </c>
      <c r="BR148" s="246">
        <f t="shared" si="67"/>
        <v>0</v>
      </c>
      <c r="BS148" s="246">
        <f t="shared" si="67"/>
        <v>0</v>
      </c>
    </row>
    <row r="149" spans="1:71" ht="15.95" customHeight="1">
      <c r="A149" s="231">
        <f t="shared" si="77"/>
        <v>137</v>
      </c>
      <c r="B149" s="232" t="s">
        <v>1043</v>
      </c>
      <c r="C149" s="233" t="s">
        <v>746</v>
      </c>
      <c r="D149" s="233"/>
      <c r="E149" s="233" t="s">
        <v>931</v>
      </c>
      <c r="F149" s="232" t="s">
        <v>511</v>
      </c>
      <c r="G149" s="234"/>
      <c r="H149" s="234"/>
      <c r="I149" s="234"/>
      <c r="J149" s="305">
        <v>0</v>
      </c>
      <c r="K149" s="235">
        <v>0.5</v>
      </c>
      <c r="L149" s="236">
        <v>3.5</v>
      </c>
      <c r="M149" s="237">
        <v>0.5</v>
      </c>
      <c r="N149" s="238">
        <v>3</v>
      </c>
      <c r="O149" s="236">
        <v>3.5</v>
      </c>
      <c r="P149" s="236">
        <v>0</v>
      </c>
      <c r="Q149" s="236">
        <v>0</v>
      </c>
      <c r="R149" s="236">
        <v>0</v>
      </c>
      <c r="S149" s="236">
        <v>0</v>
      </c>
      <c r="T149" s="236">
        <v>0</v>
      </c>
      <c r="U149" s="237">
        <v>0</v>
      </c>
      <c r="V149" s="237">
        <f t="shared" si="58"/>
        <v>3.5</v>
      </c>
      <c r="W149" s="237" t="str">
        <f>'[1]Juni 2011'!Q50</f>
        <v>K</v>
      </c>
      <c r="X149" s="237">
        <f t="shared" si="59"/>
        <v>0</v>
      </c>
      <c r="Y149" s="237">
        <v>2</v>
      </c>
      <c r="Z149" s="239">
        <f t="shared" si="68"/>
        <v>0.5714285714285714</v>
      </c>
      <c r="AA149" s="237">
        <v>1</v>
      </c>
      <c r="AB149" s="239">
        <f t="shared" si="60"/>
        <v>0.2857142857142857</v>
      </c>
      <c r="AC149" s="237">
        <v>0.25</v>
      </c>
      <c r="AD149" s="239">
        <f t="shared" si="61"/>
        <v>7.1428571428571425E-2</v>
      </c>
      <c r="AE149" s="237">
        <v>0.25</v>
      </c>
      <c r="AF149" s="237">
        <f t="shared" si="62"/>
        <v>4.4285714285714279</v>
      </c>
      <c r="AG149" s="237">
        <f t="shared" si="56"/>
        <v>-0.92857142857142794</v>
      </c>
      <c r="AH149" s="239">
        <f t="shared" si="63"/>
        <v>7.1428571428571425E-2</v>
      </c>
      <c r="AI149" s="250"/>
      <c r="AJ149" s="251"/>
      <c r="AK149" s="235" t="s">
        <v>67</v>
      </c>
      <c r="AL149" s="242"/>
      <c r="AM149" s="259">
        <f t="shared" si="78"/>
        <v>3.5</v>
      </c>
      <c r="AN149" s="259">
        <f t="shared" si="79"/>
        <v>0</v>
      </c>
      <c r="AO149" s="259">
        <f t="shared" si="80"/>
        <v>3.5</v>
      </c>
      <c r="AP149" s="259">
        <f t="shared" si="81"/>
        <v>0</v>
      </c>
      <c r="AQ149" s="244">
        <f t="shared" si="64"/>
        <v>3.5</v>
      </c>
      <c r="AR149" s="244">
        <f t="shared" si="65"/>
        <v>0</v>
      </c>
      <c r="AS149" s="244">
        <f t="shared" si="66"/>
        <v>3.5</v>
      </c>
      <c r="AT149" s="243">
        <f t="shared" si="57"/>
        <v>3.5</v>
      </c>
      <c r="AU149" s="243">
        <v>3500</v>
      </c>
      <c r="AW149" s="245">
        <v>3500</v>
      </c>
      <c r="AX149" s="245">
        <v>0</v>
      </c>
      <c r="AY149" s="245">
        <v>0</v>
      </c>
      <c r="AZ149" s="245">
        <v>0</v>
      </c>
      <c r="BA149" s="245">
        <v>0</v>
      </c>
      <c r="BB149" s="245">
        <v>0</v>
      </c>
      <c r="BD149" s="246">
        <f t="shared" si="55"/>
        <v>3.5</v>
      </c>
      <c r="BE149" s="246">
        <f t="shared" si="55"/>
        <v>0</v>
      </c>
      <c r="BF149" s="246">
        <f t="shared" si="82"/>
        <v>0</v>
      </c>
      <c r="BG149" s="246">
        <f t="shared" si="83"/>
        <v>0</v>
      </c>
      <c r="BH149" s="246">
        <f t="shared" si="84"/>
        <v>0</v>
      </c>
      <c r="BI149" s="246">
        <f t="shared" si="85"/>
        <v>0</v>
      </c>
      <c r="BK149" s="245">
        <v>2000</v>
      </c>
      <c r="BL149" s="245">
        <v>1000</v>
      </c>
      <c r="BM149" s="245">
        <v>250</v>
      </c>
      <c r="BN149" s="245">
        <v>250</v>
      </c>
      <c r="BP149" s="246">
        <f t="shared" si="67"/>
        <v>2</v>
      </c>
      <c r="BQ149" s="246">
        <f t="shared" si="67"/>
        <v>1</v>
      </c>
      <c r="BR149" s="246">
        <f t="shared" si="67"/>
        <v>0.25</v>
      </c>
      <c r="BS149" s="246">
        <f t="shared" si="67"/>
        <v>0.25</v>
      </c>
    </row>
    <row r="150" spans="1:71" ht="15.95" customHeight="1">
      <c r="A150" s="231">
        <f t="shared" si="77"/>
        <v>138</v>
      </c>
      <c r="B150" s="232" t="s">
        <v>1044</v>
      </c>
      <c r="C150" s="233" t="s">
        <v>747</v>
      </c>
      <c r="D150" s="233" t="s">
        <v>832</v>
      </c>
      <c r="E150" s="233" t="s">
        <v>75</v>
      </c>
      <c r="F150" s="232" t="s">
        <v>461</v>
      </c>
      <c r="G150" s="234"/>
      <c r="H150" s="234"/>
      <c r="I150" s="234"/>
      <c r="J150" s="305">
        <v>0</v>
      </c>
      <c r="K150" s="306">
        <v>1.925</v>
      </c>
      <c r="L150" s="236">
        <v>1.4</v>
      </c>
      <c r="M150" s="237">
        <v>6</v>
      </c>
      <c r="N150" s="238">
        <v>11.5</v>
      </c>
      <c r="O150" s="236">
        <v>0</v>
      </c>
      <c r="P150" s="236">
        <v>1.4</v>
      </c>
      <c r="Q150" s="236">
        <v>0</v>
      </c>
      <c r="R150" s="236">
        <v>0</v>
      </c>
      <c r="S150" s="236">
        <v>0</v>
      </c>
      <c r="T150" s="236">
        <v>0</v>
      </c>
      <c r="U150" s="237">
        <v>0</v>
      </c>
      <c r="V150" s="237">
        <f t="shared" si="58"/>
        <v>1.4</v>
      </c>
      <c r="W150" s="237" t="str">
        <f>'[1]Juni 2011'!Q188</f>
        <v>K</v>
      </c>
      <c r="X150" s="237">
        <f t="shared" si="59"/>
        <v>0</v>
      </c>
      <c r="Y150" s="237">
        <v>0</v>
      </c>
      <c r="Z150" s="239">
        <f t="shared" si="68"/>
        <v>0</v>
      </c>
      <c r="AA150" s="237">
        <v>0</v>
      </c>
      <c r="AB150" s="239">
        <f t="shared" si="60"/>
        <v>0</v>
      </c>
      <c r="AC150" s="237">
        <v>0.4</v>
      </c>
      <c r="AD150" s="239">
        <f t="shared" si="61"/>
        <v>0.28571428571428575</v>
      </c>
      <c r="AE150" s="237">
        <v>1</v>
      </c>
      <c r="AF150" s="237">
        <f t="shared" si="62"/>
        <v>1.6857142857142857</v>
      </c>
      <c r="AG150" s="237">
        <f t="shared" si="56"/>
        <v>-0.28571428571428581</v>
      </c>
      <c r="AH150" s="239">
        <f t="shared" si="63"/>
        <v>0.7142857142857143</v>
      </c>
      <c r="AI150" s="250"/>
      <c r="AJ150" s="251"/>
      <c r="AK150" s="235" t="s">
        <v>67</v>
      </c>
      <c r="AL150" s="307"/>
      <c r="AM150" s="259">
        <f t="shared" si="78"/>
        <v>1.4</v>
      </c>
      <c r="AN150" s="259">
        <f t="shared" si="79"/>
        <v>0</v>
      </c>
      <c r="AO150" s="259">
        <f t="shared" si="80"/>
        <v>1.4</v>
      </c>
      <c r="AP150" s="259">
        <f t="shared" si="81"/>
        <v>0</v>
      </c>
      <c r="AQ150" s="244">
        <f t="shared" si="64"/>
        <v>1.4</v>
      </c>
      <c r="AR150" s="244">
        <f t="shared" si="65"/>
        <v>0</v>
      </c>
      <c r="AS150" s="244">
        <f t="shared" si="66"/>
        <v>1.4</v>
      </c>
      <c r="AT150" s="243">
        <f t="shared" si="57"/>
        <v>1.4</v>
      </c>
      <c r="AU150" s="243">
        <v>1400</v>
      </c>
      <c r="AW150" s="245">
        <v>0</v>
      </c>
      <c r="AX150" s="245">
        <v>1400</v>
      </c>
      <c r="AY150" s="245"/>
      <c r="AZ150" s="245">
        <v>0</v>
      </c>
      <c r="BA150" s="245">
        <v>0</v>
      </c>
      <c r="BB150" s="245">
        <v>0</v>
      </c>
      <c r="BD150" s="246">
        <f t="shared" si="55"/>
        <v>0</v>
      </c>
      <c r="BE150" s="246">
        <f t="shared" si="55"/>
        <v>1.4</v>
      </c>
      <c r="BF150" s="246">
        <f t="shared" si="82"/>
        <v>0</v>
      </c>
      <c r="BG150" s="246">
        <f t="shared" si="83"/>
        <v>0</v>
      </c>
      <c r="BH150" s="246">
        <f t="shared" si="84"/>
        <v>0</v>
      </c>
      <c r="BI150" s="246">
        <f t="shared" si="85"/>
        <v>0</v>
      </c>
      <c r="BK150" s="245">
        <v>0</v>
      </c>
      <c r="BL150" s="245">
        <v>0</v>
      </c>
      <c r="BM150" s="245">
        <v>400</v>
      </c>
      <c r="BN150" s="245">
        <v>1000</v>
      </c>
      <c r="BP150" s="246">
        <f t="shared" si="67"/>
        <v>0</v>
      </c>
      <c r="BQ150" s="246">
        <f t="shared" si="67"/>
        <v>0</v>
      </c>
      <c r="BR150" s="246">
        <f t="shared" si="67"/>
        <v>0.4</v>
      </c>
      <c r="BS150" s="246">
        <f t="shared" si="67"/>
        <v>1</v>
      </c>
    </row>
    <row r="151" spans="1:71" ht="15.95" customHeight="1">
      <c r="A151" s="231">
        <f t="shared" si="77"/>
        <v>139</v>
      </c>
      <c r="B151" s="232" t="s">
        <v>1045</v>
      </c>
      <c r="C151" s="233" t="s">
        <v>748</v>
      </c>
      <c r="D151" s="233" t="s">
        <v>833</v>
      </c>
      <c r="E151" s="233" t="s">
        <v>98</v>
      </c>
      <c r="F151" s="232" t="s">
        <v>461</v>
      </c>
      <c r="G151" s="234"/>
      <c r="H151" s="234"/>
      <c r="I151" s="234"/>
      <c r="J151" s="305"/>
      <c r="K151" s="306"/>
      <c r="L151" s="236">
        <v>2.7</v>
      </c>
      <c r="M151" s="237"/>
      <c r="N151" s="238">
        <v>4</v>
      </c>
      <c r="O151" s="236">
        <v>0</v>
      </c>
      <c r="P151" s="236">
        <v>2.7</v>
      </c>
      <c r="Q151" s="236">
        <v>0</v>
      </c>
      <c r="R151" s="236">
        <v>0</v>
      </c>
      <c r="S151" s="236">
        <v>0</v>
      </c>
      <c r="T151" s="236">
        <v>0</v>
      </c>
      <c r="U151" s="237">
        <v>0</v>
      </c>
      <c r="V151" s="237">
        <f t="shared" si="58"/>
        <v>2.7</v>
      </c>
      <c r="W151" s="237" t="str">
        <f>'[1]Juni 2011'!Q127</f>
        <v>K</v>
      </c>
      <c r="X151" s="237">
        <f t="shared" si="59"/>
        <v>0</v>
      </c>
      <c r="Y151" s="237">
        <v>1.5</v>
      </c>
      <c r="Z151" s="239">
        <f t="shared" si="68"/>
        <v>0.55555555555555547</v>
      </c>
      <c r="AA151" s="237">
        <v>1</v>
      </c>
      <c r="AB151" s="239">
        <f t="shared" si="60"/>
        <v>0.37037037037037035</v>
      </c>
      <c r="AC151" s="237">
        <v>0.2</v>
      </c>
      <c r="AD151" s="239">
        <f t="shared" si="61"/>
        <v>7.407407407407407E-2</v>
      </c>
      <c r="AE151" s="237">
        <v>0</v>
      </c>
      <c r="AF151" s="237">
        <f t="shared" si="62"/>
        <v>3.6999999999999997</v>
      </c>
      <c r="AG151" s="237">
        <f t="shared" si="56"/>
        <v>-0.99999999999999956</v>
      </c>
      <c r="AH151" s="239">
        <f t="shared" si="63"/>
        <v>0</v>
      </c>
      <c r="AI151" s="250">
        <v>134</v>
      </c>
      <c r="AJ151" s="251">
        <v>166</v>
      </c>
      <c r="AK151" s="235" t="s">
        <v>67</v>
      </c>
      <c r="AL151" s="307"/>
      <c r="AM151" s="259">
        <f t="shared" si="78"/>
        <v>2.7</v>
      </c>
      <c r="AN151" s="259">
        <f t="shared" si="79"/>
        <v>0</v>
      </c>
      <c r="AO151" s="259">
        <f t="shared" si="80"/>
        <v>2.7</v>
      </c>
      <c r="AP151" s="259">
        <f t="shared" si="81"/>
        <v>0</v>
      </c>
      <c r="AQ151" s="244">
        <f t="shared" si="64"/>
        <v>2.7</v>
      </c>
      <c r="AR151" s="244">
        <f t="shared" si="65"/>
        <v>0</v>
      </c>
      <c r="AS151" s="244">
        <f t="shared" si="66"/>
        <v>2.7</v>
      </c>
      <c r="AT151" s="243">
        <f t="shared" si="57"/>
        <v>2.7</v>
      </c>
      <c r="AU151" s="243">
        <v>2700</v>
      </c>
      <c r="AW151" s="245">
        <v>0</v>
      </c>
      <c r="AX151" s="245">
        <v>2700</v>
      </c>
      <c r="AY151" s="245"/>
      <c r="AZ151" s="245">
        <v>0</v>
      </c>
      <c r="BA151" s="245">
        <v>0</v>
      </c>
      <c r="BB151" s="245">
        <v>0</v>
      </c>
      <c r="BD151" s="246">
        <f t="shared" si="55"/>
        <v>0</v>
      </c>
      <c r="BE151" s="246">
        <f t="shared" si="55"/>
        <v>2.7</v>
      </c>
      <c r="BF151" s="246">
        <f t="shared" si="82"/>
        <v>0</v>
      </c>
      <c r="BG151" s="246">
        <f t="shared" si="83"/>
        <v>0</v>
      </c>
      <c r="BH151" s="246">
        <f t="shared" si="84"/>
        <v>0</v>
      </c>
      <c r="BI151" s="246">
        <f t="shared" si="85"/>
        <v>0</v>
      </c>
      <c r="BK151" s="245">
        <v>2000</v>
      </c>
      <c r="BL151" s="245">
        <v>1000</v>
      </c>
      <c r="BM151" s="245">
        <v>200</v>
      </c>
      <c r="BN151" s="245">
        <v>0</v>
      </c>
      <c r="BP151" s="246">
        <f t="shared" si="67"/>
        <v>2</v>
      </c>
      <c r="BQ151" s="246">
        <f t="shared" si="67"/>
        <v>1</v>
      </c>
      <c r="BR151" s="246">
        <f t="shared" si="67"/>
        <v>0.2</v>
      </c>
      <c r="BS151" s="246">
        <f t="shared" si="67"/>
        <v>0</v>
      </c>
    </row>
    <row r="152" spans="1:71" ht="15.95" customHeight="1">
      <c r="A152" s="231">
        <f t="shared" si="77"/>
        <v>140</v>
      </c>
      <c r="B152" s="232" t="s">
        <v>1046</v>
      </c>
      <c r="C152" s="233" t="s">
        <v>749</v>
      </c>
      <c r="D152" s="233"/>
      <c r="E152" s="233" t="s">
        <v>138</v>
      </c>
      <c r="F152" s="232" t="s">
        <v>461</v>
      </c>
      <c r="G152" s="234"/>
      <c r="H152" s="234"/>
      <c r="I152" s="234"/>
      <c r="J152" s="235" t="s">
        <v>65</v>
      </c>
      <c r="K152" s="235" t="s">
        <v>69</v>
      </c>
      <c r="L152" s="236">
        <v>0.22</v>
      </c>
      <c r="M152" s="237" t="s">
        <v>95</v>
      </c>
      <c r="N152" s="238">
        <v>16</v>
      </c>
      <c r="O152" s="236">
        <v>0</v>
      </c>
      <c r="P152" s="236">
        <v>0.22</v>
      </c>
      <c r="Q152" s="236">
        <v>0</v>
      </c>
      <c r="R152" s="236">
        <v>0</v>
      </c>
      <c r="S152" s="236">
        <v>0</v>
      </c>
      <c r="T152" s="236">
        <v>0</v>
      </c>
      <c r="U152" s="237">
        <v>0</v>
      </c>
      <c r="V152" s="237">
        <f t="shared" si="58"/>
        <v>0.22</v>
      </c>
      <c r="W152" s="237" t="str">
        <f>'[1]Juni 2011'!Q128</f>
        <v>K</v>
      </c>
      <c r="X152" s="237">
        <f t="shared" si="59"/>
        <v>0</v>
      </c>
      <c r="Y152" s="237">
        <f>L152-AA152</f>
        <v>7.9999999999999988E-2</v>
      </c>
      <c r="Z152" s="239">
        <f t="shared" si="68"/>
        <v>0.36363636363636359</v>
      </c>
      <c r="AA152" s="237">
        <v>0.14000000000000001</v>
      </c>
      <c r="AB152" s="239">
        <f t="shared" si="60"/>
        <v>0.63636363636363646</v>
      </c>
      <c r="AC152" s="237">
        <v>0</v>
      </c>
      <c r="AD152" s="239">
        <f t="shared" si="61"/>
        <v>0</v>
      </c>
      <c r="AE152" s="237">
        <v>0</v>
      </c>
      <c r="AF152" s="237">
        <f t="shared" si="62"/>
        <v>1.2200000000000002</v>
      </c>
      <c r="AG152" s="237">
        <f t="shared" si="56"/>
        <v>-1.0000000000000002</v>
      </c>
      <c r="AH152" s="239">
        <f t="shared" si="63"/>
        <v>0</v>
      </c>
      <c r="AI152" s="250"/>
      <c r="AJ152" s="251"/>
      <c r="AK152" s="235" t="s">
        <v>67</v>
      </c>
      <c r="AL152" s="235"/>
      <c r="AM152" s="259">
        <f t="shared" si="78"/>
        <v>0.22</v>
      </c>
      <c r="AN152" s="259">
        <f t="shared" si="79"/>
        <v>0</v>
      </c>
      <c r="AO152" s="259">
        <f t="shared" si="80"/>
        <v>0.22</v>
      </c>
      <c r="AP152" s="259">
        <f t="shared" si="81"/>
        <v>0</v>
      </c>
      <c r="AQ152" s="244">
        <f t="shared" si="64"/>
        <v>0.22</v>
      </c>
      <c r="AR152" s="244">
        <f t="shared" si="65"/>
        <v>0</v>
      </c>
      <c r="AS152" s="244">
        <f t="shared" si="66"/>
        <v>0.22</v>
      </c>
      <c r="AT152" s="243">
        <f t="shared" si="57"/>
        <v>0.22</v>
      </c>
      <c r="AU152" s="243">
        <v>220</v>
      </c>
      <c r="AW152" s="245">
        <v>0</v>
      </c>
      <c r="AX152" s="245">
        <v>220</v>
      </c>
      <c r="AY152" s="245"/>
      <c r="AZ152" s="245">
        <v>0</v>
      </c>
      <c r="BA152" s="245">
        <v>0</v>
      </c>
      <c r="BB152" s="245">
        <v>0</v>
      </c>
      <c r="BD152" s="246">
        <f t="shared" ref="BD152:BE196" si="86">AW152/$BD$12</f>
        <v>0</v>
      </c>
      <c r="BE152" s="246">
        <f t="shared" si="86"/>
        <v>0.22</v>
      </c>
      <c r="BF152" s="246">
        <f t="shared" si="82"/>
        <v>0</v>
      </c>
      <c r="BG152" s="246">
        <f t="shared" si="83"/>
        <v>0</v>
      </c>
      <c r="BH152" s="246">
        <f t="shared" si="84"/>
        <v>0</v>
      </c>
      <c r="BI152" s="246">
        <f t="shared" si="85"/>
        <v>0</v>
      </c>
      <c r="BK152" s="245">
        <v>150</v>
      </c>
      <c r="BL152" s="245">
        <v>140</v>
      </c>
      <c r="BM152" s="245">
        <v>0</v>
      </c>
      <c r="BN152" s="245">
        <v>0</v>
      </c>
      <c r="BP152" s="246">
        <f t="shared" si="67"/>
        <v>0.15</v>
      </c>
      <c r="BQ152" s="246">
        <f t="shared" si="67"/>
        <v>0.14000000000000001</v>
      </c>
      <c r="BR152" s="246">
        <f t="shared" si="67"/>
        <v>0</v>
      </c>
      <c r="BS152" s="246">
        <f t="shared" si="67"/>
        <v>0</v>
      </c>
    </row>
    <row r="153" spans="1:71" ht="15.95" customHeight="1">
      <c r="A153" s="231">
        <f t="shared" si="77"/>
        <v>141</v>
      </c>
      <c r="B153" s="232" t="s">
        <v>1047</v>
      </c>
      <c r="C153" s="233" t="s">
        <v>750</v>
      </c>
      <c r="D153" s="233"/>
      <c r="E153" s="233" t="s">
        <v>932</v>
      </c>
      <c r="F153" s="232" t="s">
        <v>461</v>
      </c>
      <c r="G153" s="234"/>
      <c r="H153" s="234"/>
      <c r="I153" s="234"/>
      <c r="J153" s="235" t="s">
        <v>65</v>
      </c>
      <c r="K153" s="308">
        <v>3</v>
      </c>
      <c r="L153" s="236">
        <v>0.223</v>
      </c>
      <c r="M153" s="237"/>
      <c r="N153" s="238">
        <v>12</v>
      </c>
      <c r="O153" s="236">
        <v>0</v>
      </c>
      <c r="P153" s="236">
        <v>0.223</v>
      </c>
      <c r="Q153" s="236">
        <v>0</v>
      </c>
      <c r="R153" s="236">
        <v>0</v>
      </c>
      <c r="S153" s="236">
        <v>0</v>
      </c>
      <c r="T153" s="236">
        <v>0</v>
      </c>
      <c r="U153" s="237">
        <v>0</v>
      </c>
      <c r="V153" s="237">
        <f t="shared" si="58"/>
        <v>0.223</v>
      </c>
      <c r="W153" s="237" t="str">
        <f>'[1]Juni 2011'!Q131</f>
        <v>K</v>
      </c>
      <c r="X153" s="237">
        <f t="shared" si="59"/>
        <v>0</v>
      </c>
      <c r="Y153" s="237">
        <v>0.16</v>
      </c>
      <c r="Z153" s="239">
        <f t="shared" si="68"/>
        <v>0.71748878923766812</v>
      </c>
      <c r="AA153" s="237">
        <f>L153-Y153</f>
        <v>6.3E-2</v>
      </c>
      <c r="AB153" s="239">
        <f t="shared" si="60"/>
        <v>0.28251121076233182</v>
      </c>
      <c r="AC153" s="237">
        <v>0</v>
      </c>
      <c r="AD153" s="239">
        <f t="shared" si="61"/>
        <v>0</v>
      </c>
      <c r="AE153" s="237">
        <v>0</v>
      </c>
      <c r="AF153" s="237">
        <f t="shared" si="62"/>
        <v>1.2229999999999999</v>
      </c>
      <c r="AG153" s="237">
        <f t="shared" si="56"/>
        <v>-0.99999999999999989</v>
      </c>
      <c r="AH153" s="239">
        <f t="shared" si="63"/>
        <v>0</v>
      </c>
      <c r="AI153" s="250"/>
      <c r="AJ153" s="251"/>
      <c r="AK153" s="235" t="s">
        <v>67</v>
      </c>
      <c r="AL153" s="235"/>
      <c r="AM153" s="259">
        <f t="shared" si="78"/>
        <v>0.223</v>
      </c>
      <c r="AN153" s="259">
        <f t="shared" si="79"/>
        <v>0</v>
      </c>
      <c r="AO153" s="259">
        <f t="shared" si="80"/>
        <v>0.223</v>
      </c>
      <c r="AP153" s="259">
        <f t="shared" si="81"/>
        <v>0</v>
      </c>
      <c r="AQ153" s="244">
        <f t="shared" si="64"/>
        <v>0.223</v>
      </c>
      <c r="AR153" s="244">
        <f t="shared" si="65"/>
        <v>0</v>
      </c>
      <c r="AS153" s="244">
        <f t="shared" si="66"/>
        <v>0.223</v>
      </c>
      <c r="AT153" s="243">
        <f t="shared" si="57"/>
        <v>0.223</v>
      </c>
      <c r="AU153" s="243">
        <v>223</v>
      </c>
      <c r="AW153" s="245">
        <v>0</v>
      </c>
      <c r="AX153" s="245">
        <v>223</v>
      </c>
      <c r="AY153" s="245"/>
      <c r="AZ153" s="245">
        <v>0</v>
      </c>
      <c r="BA153" s="245">
        <v>0</v>
      </c>
      <c r="BB153" s="245">
        <v>0</v>
      </c>
      <c r="BD153" s="246">
        <f t="shared" si="86"/>
        <v>0</v>
      </c>
      <c r="BE153" s="246">
        <f t="shared" si="86"/>
        <v>0.223</v>
      </c>
      <c r="BF153" s="246">
        <f t="shared" si="82"/>
        <v>0</v>
      </c>
      <c r="BG153" s="246">
        <f t="shared" si="83"/>
        <v>0</v>
      </c>
      <c r="BH153" s="246">
        <f t="shared" si="84"/>
        <v>0</v>
      </c>
      <c r="BI153" s="246">
        <f t="shared" si="85"/>
        <v>0</v>
      </c>
      <c r="BK153" s="245">
        <v>160</v>
      </c>
      <c r="BL153" s="245">
        <v>126</v>
      </c>
      <c r="BM153" s="245">
        <v>0</v>
      </c>
      <c r="BN153" s="245">
        <v>0</v>
      </c>
      <c r="BP153" s="246">
        <f t="shared" si="67"/>
        <v>0.16</v>
      </c>
      <c r="BQ153" s="246">
        <f t="shared" si="67"/>
        <v>0.126</v>
      </c>
      <c r="BR153" s="246">
        <f t="shared" si="67"/>
        <v>0</v>
      </c>
      <c r="BS153" s="246">
        <f t="shared" si="67"/>
        <v>0</v>
      </c>
    </row>
    <row r="154" spans="1:71" ht="15.95" customHeight="1">
      <c r="A154" s="231">
        <f t="shared" si="77"/>
        <v>142</v>
      </c>
      <c r="B154" s="232" t="s">
        <v>1048</v>
      </c>
      <c r="C154" s="233" t="s">
        <v>751</v>
      </c>
      <c r="D154" s="233" t="s">
        <v>834</v>
      </c>
      <c r="E154" s="233" t="s">
        <v>934</v>
      </c>
      <c r="F154" s="232" t="s">
        <v>461</v>
      </c>
      <c r="G154" s="234"/>
      <c r="H154" s="234"/>
      <c r="I154" s="234"/>
      <c r="J154" s="235" t="s">
        <v>65</v>
      </c>
      <c r="K154" s="308">
        <v>2</v>
      </c>
      <c r="L154" s="236">
        <v>0.82499999999999996</v>
      </c>
      <c r="M154" s="237" t="s">
        <v>115</v>
      </c>
      <c r="N154" s="238">
        <v>4</v>
      </c>
      <c r="O154" s="236">
        <v>0</v>
      </c>
      <c r="P154" s="236">
        <v>0</v>
      </c>
      <c r="Q154" s="236">
        <v>0.82499999999999996</v>
      </c>
      <c r="R154" s="236">
        <v>0</v>
      </c>
      <c r="S154" s="236">
        <v>0</v>
      </c>
      <c r="T154" s="236">
        <v>0</v>
      </c>
      <c r="U154" s="237">
        <v>0</v>
      </c>
      <c r="V154" s="237">
        <f t="shared" si="58"/>
        <v>0.82499999999999996</v>
      </c>
      <c r="W154" s="237" t="str">
        <f>'[1]Juni 2011'!Q129</f>
        <v>K</v>
      </c>
      <c r="X154" s="237">
        <f t="shared" si="59"/>
        <v>0</v>
      </c>
      <c r="Y154" s="237">
        <v>0.5</v>
      </c>
      <c r="Z154" s="239">
        <f t="shared" si="68"/>
        <v>0.60606060606060608</v>
      </c>
      <c r="AA154" s="237">
        <v>0.2</v>
      </c>
      <c r="AB154" s="239">
        <f t="shared" si="60"/>
        <v>0.24242424242424246</v>
      </c>
      <c r="AC154" s="237">
        <v>0.125</v>
      </c>
      <c r="AD154" s="239">
        <f t="shared" si="61"/>
        <v>0.15151515151515152</v>
      </c>
      <c r="AE154" s="237">
        <v>0</v>
      </c>
      <c r="AF154" s="237">
        <f t="shared" si="62"/>
        <v>1.825</v>
      </c>
      <c r="AG154" s="237">
        <f t="shared" si="56"/>
        <v>-1</v>
      </c>
      <c r="AH154" s="239">
        <f t="shared" si="63"/>
        <v>0</v>
      </c>
      <c r="AI154" s="250"/>
      <c r="AJ154" s="251"/>
      <c r="AK154" s="235" t="s">
        <v>67</v>
      </c>
      <c r="AL154" s="235"/>
      <c r="AM154" s="259">
        <f t="shared" si="78"/>
        <v>0.82499999999999996</v>
      </c>
      <c r="AN154" s="259">
        <f t="shared" si="79"/>
        <v>0</v>
      </c>
      <c r="AO154" s="259">
        <f t="shared" si="80"/>
        <v>0.82499999999999996</v>
      </c>
      <c r="AP154" s="259">
        <f t="shared" si="81"/>
        <v>0</v>
      </c>
      <c r="AQ154" s="244">
        <f t="shared" si="64"/>
        <v>0.82499999999999996</v>
      </c>
      <c r="AR154" s="244">
        <f t="shared" si="65"/>
        <v>0</v>
      </c>
      <c r="AS154" s="244">
        <f t="shared" si="66"/>
        <v>0.82499999999999996</v>
      </c>
      <c r="AT154" s="243">
        <f t="shared" si="57"/>
        <v>0.82499999999999996</v>
      </c>
      <c r="AU154" s="243">
        <v>825</v>
      </c>
      <c r="AW154" s="245">
        <v>0</v>
      </c>
      <c r="AX154" s="245"/>
      <c r="AY154" s="245">
        <v>825</v>
      </c>
      <c r="AZ154" s="245">
        <v>0</v>
      </c>
      <c r="BA154" s="245">
        <v>0</v>
      </c>
      <c r="BB154" s="245">
        <v>0</v>
      </c>
      <c r="BD154" s="246">
        <f t="shared" si="86"/>
        <v>0</v>
      </c>
      <c r="BE154" s="246">
        <f t="shared" si="86"/>
        <v>0</v>
      </c>
      <c r="BF154" s="246">
        <f t="shared" si="82"/>
        <v>0.82499999999999996</v>
      </c>
      <c r="BG154" s="246">
        <f t="shared" si="83"/>
        <v>0</v>
      </c>
      <c r="BH154" s="246">
        <f t="shared" si="84"/>
        <v>0</v>
      </c>
      <c r="BI154" s="246">
        <f t="shared" si="85"/>
        <v>0</v>
      </c>
      <c r="BK154" s="245">
        <v>500</v>
      </c>
      <c r="BL154" s="245">
        <v>200</v>
      </c>
      <c r="BM154" s="245">
        <v>125</v>
      </c>
      <c r="BN154" s="245">
        <v>0</v>
      </c>
      <c r="BP154" s="246">
        <f t="shared" si="67"/>
        <v>0.5</v>
      </c>
      <c r="BQ154" s="246">
        <f t="shared" si="67"/>
        <v>0.2</v>
      </c>
      <c r="BR154" s="246">
        <f t="shared" si="67"/>
        <v>0.125</v>
      </c>
      <c r="BS154" s="246">
        <f t="shared" si="67"/>
        <v>0</v>
      </c>
    </row>
    <row r="155" spans="1:71" ht="15.95" customHeight="1">
      <c r="A155" s="231">
        <f t="shared" si="77"/>
        <v>143</v>
      </c>
      <c r="B155" s="232" t="s">
        <v>1049</v>
      </c>
      <c r="C155" s="233" t="s">
        <v>752</v>
      </c>
      <c r="D155" s="233" t="s">
        <v>832</v>
      </c>
      <c r="E155" s="233" t="s">
        <v>933</v>
      </c>
      <c r="F155" s="232" t="s">
        <v>461</v>
      </c>
      <c r="G155" s="234"/>
      <c r="H155" s="234"/>
      <c r="I155" s="234"/>
      <c r="J155" s="235" t="s">
        <v>65</v>
      </c>
      <c r="K155" s="308">
        <v>3</v>
      </c>
      <c r="L155" s="236">
        <v>0.46700000000000003</v>
      </c>
      <c r="M155" s="237"/>
      <c r="N155" s="238">
        <v>4</v>
      </c>
      <c r="O155" s="236">
        <v>0</v>
      </c>
      <c r="P155" s="236">
        <v>0</v>
      </c>
      <c r="Q155" s="236">
        <v>0.46700000000000003</v>
      </c>
      <c r="R155" s="236">
        <v>0</v>
      </c>
      <c r="S155" s="236">
        <v>0</v>
      </c>
      <c r="T155" s="236">
        <v>0</v>
      </c>
      <c r="U155" s="237">
        <v>0</v>
      </c>
      <c r="V155" s="237">
        <f t="shared" si="58"/>
        <v>0.46700000000000003</v>
      </c>
      <c r="W155" s="237" t="str">
        <f>'[1]Juni 2011'!Q132</f>
        <v>K</v>
      </c>
      <c r="X155" s="237">
        <f t="shared" si="59"/>
        <v>0</v>
      </c>
      <c r="Y155" s="237">
        <v>0.15</v>
      </c>
      <c r="Z155" s="239">
        <f t="shared" si="68"/>
        <v>0.32119914346895073</v>
      </c>
      <c r="AA155" s="237">
        <v>0.185</v>
      </c>
      <c r="AB155" s="239">
        <f t="shared" si="60"/>
        <v>0.39614561027837258</v>
      </c>
      <c r="AC155" s="237">
        <v>0.13200000000000001</v>
      </c>
      <c r="AD155" s="239">
        <f t="shared" si="61"/>
        <v>0.28265524625267668</v>
      </c>
      <c r="AE155" s="237">
        <v>0</v>
      </c>
      <c r="AF155" s="237">
        <f t="shared" si="62"/>
        <v>1.4670000000000001</v>
      </c>
      <c r="AG155" s="237">
        <f t="shared" si="56"/>
        <v>-1</v>
      </c>
      <c r="AH155" s="239">
        <f t="shared" si="63"/>
        <v>0</v>
      </c>
      <c r="AI155" s="250"/>
      <c r="AJ155" s="251"/>
      <c r="AK155" s="235" t="s">
        <v>67</v>
      </c>
      <c r="AL155" s="235"/>
      <c r="AM155" s="259">
        <f t="shared" si="78"/>
        <v>0.46700000000000003</v>
      </c>
      <c r="AN155" s="259">
        <f t="shared" si="79"/>
        <v>0</v>
      </c>
      <c r="AO155" s="259">
        <f t="shared" si="80"/>
        <v>0.46699999999999997</v>
      </c>
      <c r="AP155" s="259">
        <f t="shared" si="81"/>
        <v>0</v>
      </c>
      <c r="AQ155" s="244">
        <f t="shared" si="64"/>
        <v>0.46699999999999997</v>
      </c>
      <c r="AR155" s="244">
        <f t="shared" si="65"/>
        <v>0</v>
      </c>
      <c r="AS155" s="244">
        <f t="shared" si="66"/>
        <v>0.46700000000000003</v>
      </c>
      <c r="AT155" s="243">
        <f t="shared" si="57"/>
        <v>0.46700000000000003</v>
      </c>
      <c r="AU155" s="243">
        <v>467</v>
      </c>
      <c r="AW155" s="245">
        <v>0</v>
      </c>
      <c r="AX155" s="245"/>
      <c r="AY155" s="245">
        <v>467</v>
      </c>
      <c r="AZ155" s="245">
        <v>0</v>
      </c>
      <c r="BA155" s="245">
        <v>0</v>
      </c>
      <c r="BB155" s="245">
        <v>0</v>
      </c>
      <c r="BD155" s="246">
        <f t="shared" si="86"/>
        <v>0</v>
      </c>
      <c r="BE155" s="246">
        <f t="shared" si="86"/>
        <v>0</v>
      </c>
      <c r="BF155" s="246">
        <f t="shared" si="82"/>
        <v>0.46700000000000003</v>
      </c>
      <c r="BG155" s="246">
        <f t="shared" si="83"/>
        <v>0</v>
      </c>
      <c r="BH155" s="246">
        <f t="shared" si="84"/>
        <v>0</v>
      </c>
      <c r="BI155" s="246">
        <f t="shared" si="85"/>
        <v>0</v>
      </c>
      <c r="BK155" s="245">
        <v>150</v>
      </c>
      <c r="BL155" s="245">
        <v>185</v>
      </c>
      <c r="BM155" s="245">
        <v>132</v>
      </c>
      <c r="BN155" s="245">
        <v>0</v>
      </c>
      <c r="BP155" s="246">
        <f t="shared" si="67"/>
        <v>0.15</v>
      </c>
      <c r="BQ155" s="246">
        <f t="shared" si="67"/>
        <v>0.185</v>
      </c>
      <c r="BR155" s="246">
        <f t="shared" si="67"/>
        <v>0.13200000000000001</v>
      </c>
      <c r="BS155" s="246">
        <f t="shared" si="67"/>
        <v>0</v>
      </c>
    </row>
    <row r="156" spans="1:71" ht="15.95" customHeight="1">
      <c r="A156" s="231">
        <f t="shared" si="77"/>
        <v>144</v>
      </c>
      <c r="B156" s="232" t="s">
        <v>1050</v>
      </c>
      <c r="C156" s="233" t="s">
        <v>753</v>
      </c>
      <c r="D156" s="233" t="s">
        <v>835</v>
      </c>
      <c r="E156" s="233" t="s">
        <v>92</v>
      </c>
      <c r="F156" s="232" t="s">
        <v>461</v>
      </c>
      <c r="G156" s="234"/>
      <c r="H156" s="234"/>
      <c r="I156" s="234"/>
      <c r="J156" s="235" t="s">
        <v>65</v>
      </c>
      <c r="K156" s="308">
        <v>6.5</v>
      </c>
      <c r="L156" s="236">
        <v>1.3149999999999999</v>
      </c>
      <c r="M156" s="237" t="s">
        <v>115</v>
      </c>
      <c r="N156" s="238">
        <v>4</v>
      </c>
      <c r="O156" s="236">
        <v>0</v>
      </c>
      <c r="P156" s="236">
        <v>1.3149999999999999</v>
      </c>
      <c r="Q156" s="236">
        <v>0</v>
      </c>
      <c r="R156" s="236">
        <v>0</v>
      </c>
      <c r="S156" s="236">
        <v>0</v>
      </c>
      <c r="T156" s="236">
        <v>0</v>
      </c>
      <c r="U156" s="237">
        <v>0</v>
      </c>
      <c r="V156" s="237">
        <f t="shared" si="58"/>
        <v>1.3149999999999999</v>
      </c>
      <c r="W156" s="237" t="str">
        <f>'[1]Juni 2011'!Q133</f>
        <v>K</v>
      </c>
      <c r="X156" s="237">
        <f t="shared" si="59"/>
        <v>0</v>
      </c>
      <c r="Y156" s="237">
        <f>L156-AA156</f>
        <v>1.085</v>
      </c>
      <c r="Z156" s="239">
        <f t="shared" si="68"/>
        <v>0.82509505703422059</v>
      </c>
      <c r="AA156" s="237">
        <v>0.23</v>
      </c>
      <c r="AB156" s="239">
        <f t="shared" si="60"/>
        <v>0.17490494296577949</v>
      </c>
      <c r="AC156" s="237">
        <v>0</v>
      </c>
      <c r="AD156" s="239">
        <f t="shared" si="61"/>
        <v>0</v>
      </c>
      <c r="AE156" s="237">
        <v>0</v>
      </c>
      <c r="AF156" s="237">
        <f t="shared" si="62"/>
        <v>2.3149999999999999</v>
      </c>
      <c r="AG156" s="237">
        <f t="shared" si="56"/>
        <v>-1</v>
      </c>
      <c r="AH156" s="239">
        <f t="shared" si="63"/>
        <v>0</v>
      </c>
      <c r="AI156" s="250"/>
      <c r="AJ156" s="251"/>
      <c r="AK156" s="235" t="s">
        <v>67</v>
      </c>
      <c r="AL156" s="235"/>
      <c r="AM156" s="259">
        <f t="shared" si="78"/>
        <v>1.3149999999999999</v>
      </c>
      <c r="AN156" s="259">
        <f t="shared" si="79"/>
        <v>0</v>
      </c>
      <c r="AO156" s="259">
        <f t="shared" si="80"/>
        <v>1.3149999999999999</v>
      </c>
      <c r="AP156" s="259">
        <f t="shared" si="81"/>
        <v>0</v>
      </c>
      <c r="AQ156" s="244">
        <f t="shared" si="64"/>
        <v>1.3149999999999999</v>
      </c>
      <c r="AR156" s="244">
        <f t="shared" si="65"/>
        <v>0</v>
      </c>
      <c r="AS156" s="244">
        <f t="shared" si="66"/>
        <v>1.3149999999999999</v>
      </c>
      <c r="AT156" s="243">
        <f t="shared" si="57"/>
        <v>1.3149999999999999</v>
      </c>
      <c r="AU156" s="243">
        <v>1315</v>
      </c>
      <c r="AW156" s="245">
        <v>0</v>
      </c>
      <c r="AX156" s="245">
        <v>1315</v>
      </c>
      <c r="AY156" s="245"/>
      <c r="AZ156" s="245">
        <v>0</v>
      </c>
      <c r="BA156" s="245">
        <v>0</v>
      </c>
      <c r="BB156" s="245">
        <v>0</v>
      </c>
      <c r="BD156" s="246">
        <f t="shared" si="86"/>
        <v>0</v>
      </c>
      <c r="BE156" s="246">
        <f t="shared" si="86"/>
        <v>1.3149999999999999</v>
      </c>
      <c r="BF156" s="246">
        <f t="shared" si="82"/>
        <v>0</v>
      </c>
      <c r="BG156" s="246">
        <f t="shared" si="83"/>
        <v>0</v>
      </c>
      <c r="BH156" s="246">
        <f t="shared" si="84"/>
        <v>0</v>
      </c>
      <c r="BI156" s="246">
        <f t="shared" si="85"/>
        <v>0</v>
      </c>
      <c r="BK156" s="245">
        <v>1200</v>
      </c>
      <c r="BL156" s="245">
        <v>230</v>
      </c>
      <c r="BM156" s="245">
        <v>0</v>
      </c>
      <c r="BN156" s="245">
        <v>0</v>
      </c>
      <c r="BP156" s="246">
        <f t="shared" si="67"/>
        <v>1.2</v>
      </c>
      <c r="BQ156" s="246">
        <f t="shared" si="67"/>
        <v>0.23</v>
      </c>
      <c r="BR156" s="246">
        <f t="shared" si="67"/>
        <v>0</v>
      </c>
      <c r="BS156" s="246">
        <f t="shared" si="67"/>
        <v>0</v>
      </c>
    </row>
    <row r="157" spans="1:71" ht="15.95" customHeight="1">
      <c r="A157" s="231">
        <f t="shared" si="77"/>
        <v>145</v>
      </c>
      <c r="B157" s="232" t="s">
        <v>1051</v>
      </c>
      <c r="C157" s="233" t="s">
        <v>754</v>
      </c>
      <c r="D157" s="233"/>
      <c r="E157" s="233" t="s">
        <v>75</v>
      </c>
      <c r="F157" s="232" t="s">
        <v>461</v>
      </c>
      <c r="G157" s="234"/>
      <c r="H157" s="234"/>
      <c r="I157" s="234"/>
      <c r="J157" s="235" t="s">
        <v>65</v>
      </c>
      <c r="K157" s="235" t="s">
        <v>187</v>
      </c>
      <c r="L157" s="236">
        <v>0.74</v>
      </c>
      <c r="M157" s="237" t="s">
        <v>88</v>
      </c>
      <c r="N157" s="238">
        <v>8.5</v>
      </c>
      <c r="O157" s="236">
        <v>0</v>
      </c>
      <c r="P157" s="236">
        <v>0.74</v>
      </c>
      <c r="Q157" s="236">
        <v>0</v>
      </c>
      <c r="R157" s="236">
        <v>0</v>
      </c>
      <c r="S157" s="236">
        <v>0</v>
      </c>
      <c r="T157" s="236">
        <v>0</v>
      </c>
      <c r="U157" s="237">
        <v>0</v>
      </c>
      <c r="V157" s="237">
        <f t="shared" si="58"/>
        <v>0.74</v>
      </c>
      <c r="W157" s="237" t="str">
        <f>'[1]Juni 2011'!Q63</f>
        <v>K</v>
      </c>
      <c r="X157" s="237">
        <f t="shared" si="59"/>
        <v>0</v>
      </c>
      <c r="Y157" s="237">
        <v>0.5</v>
      </c>
      <c r="Z157" s="239">
        <f t="shared" si="68"/>
        <v>0.67567567567567566</v>
      </c>
      <c r="AA157" s="237">
        <f>L157-Y157</f>
        <v>0.24</v>
      </c>
      <c r="AB157" s="239">
        <f t="shared" si="60"/>
        <v>0.32432432432432434</v>
      </c>
      <c r="AC157" s="237">
        <v>0</v>
      </c>
      <c r="AD157" s="239">
        <f t="shared" si="61"/>
        <v>0</v>
      </c>
      <c r="AE157" s="237">
        <v>0</v>
      </c>
      <c r="AF157" s="237">
        <f t="shared" si="62"/>
        <v>1.74</v>
      </c>
      <c r="AG157" s="237">
        <f t="shared" ref="AG157:AG173" si="87">L157-AF157</f>
        <v>-1</v>
      </c>
      <c r="AH157" s="239">
        <f t="shared" si="63"/>
        <v>0</v>
      </c>
      <c r="AI157" s="250"/>
      <c r="AJ157" s="251"/>
      <c r="AK157" s="235" t="s">
        <v>67</v>
      </c>
      <c r="AL157" s="235"/>
      <c r="AM157" s="259">
        <f t="shared" si="78"/>
        <v>0.74</v>
      </c>
      <c r="AN157" s="259">
        <f t="shared" si="79"/>
        <v>0</v>
      </c>
      <c r="AO157" s="259">
        <f t="shared" si="80"/>
        <v>0.74</v>
      </c>
      <c r="AP157" s="259">
        <f t="shared" si="81"/>
        <v>0</v>
      </c>
      <c r="AQ157" s="244">
        <f t="shared" si="64"/>
        <v>0.74</v>
      </c>
      <c r="AR157" s="244">
        <f t="shared" si="65"/>
        <v>0</v>
      </c>
      <c r="AS157" s="244">
        <f t="shared" si="66"/>
        <v>0.74</v>
      </c>
      <c r="AT157" s="243">
        <f t="shared" ref="AT157:AT226" si="88">AU157/$AT$12</f>
        <v>0.74</v>
      </c>
      <c r="AU157" s="243">
        <v>740</v>
      </c>
      <c r="AW157" s="245">
        <v>0</v>
      </c>
      <c r="AX157" s="245">
        <v>740</v>
      </c>
      <c r="AY157" s="245"/>
      <c r="AZ157" s="245">
        <v>0</v>
      </c>
      <c r="BA157" s="245">
        <v>0</v>
      </c>
      <c r="BB157" s="245">
        <v>0</v>
      </c>
      <c r="BD157" s="246">
        <f t="shared" si="86"/>
        <v>0</v>
      </c>
      <c r="BE157" s="246">
        <f t="shared" si="86"/>
        <v>0.74</v>
      </c>
      <c r="BF157" s="246">
        <f t="shared" si="82"/>
        <v>0</v>
      </c>
      <c r="BG157" s="246">
        <f t="shared" si="83"/>
        <v>0</v>
      </c>
      <c r="BH157" s="246">
        <f t="shared" si="84"/>
        <v>0</v>
      </c>
      <c r="BI157" s="246">
        <f t="shared" si="85"/>
        <v>0</v>
      </c>
      <c r="BK157" s="245">
        <v>500</v>
      </c>
      <c r="BL157" s="245">
        <v>480</v>
      </c>
      <c r="BM157" s="245">
        <v>0</v>
      </c>
      <c r="BN157" s="245">
        <v>0</v>
      </c>
      <c r="BP157" s="246">
        <f t="shared" si="67"/>
        <v>0.5</v>
      </c>
      <c r="BQ157" s="246">
        <f t="shared" si="67"/>
        <v>0.48</v>
      </c>
      <c r="BR157" s="246">
        <f t="shared" si="67"/>
        <v>0</v>
      </c>
      <c r="BS157" s="246">
        <f t="shared" ref="BS157:BS226" si="89">BN157/$BP$12</f>
        <v>0</v>
      </c>
    </row>
    <row r="158" spans="1:71" ht="15.95" customHeight="1">
      <c r="A158" s="231">
        <f t="shared" si="77"/>
        <v>146</v>
      </c>
      <c r="B158" s="232" t="s">
        <v>1052</v>
      </c>
      <c r="C158" s="233" t="s">
        <v>755</v>
      </c>
      <c r="D158" s="233" t="s">
        <v>836</v>
      </c>
      <c r="E158" s="233" t="s">
        <v>102</v>
      </c>
      <c r="F158" s="232" t="s">
        <v>461</v>
      </c>
      <c r="G158" s="234"/>
      <c r="H158" s="234"/>
      <c r="I158" s="234"/>
      <c r="J158" s="235" t="s">
        <v>65</v>
      </c>
      <c r="K158" s="235" t="s">
        <v>212</v>
      </c>
      <c r="L158" s="236">
        <v>1.5</v>
      </c>
      <c r="M158" s="237" t="s">
        <v>187</v>
      </c>
      <c r="N158" s="238">
        <v>4</v>
      </c>
      <c r="O158" s="236">
        <v>0</v>
      </c>
      <c r="P158" s="236">
        <v>1.5</v>
      </c>
      <c r="Q158" s="236">
        <v>0</v>
      </c>
      <c r="R158" s="236">
        <v>0</v>
      </c>
      <c r="S158" s="236">
        <v>0</v>
      </c>
      <c r="T158" s="236">
        <v>0</v>
      </c>
      <c r="U158" s="237">
        <v>0</v>
      </c>
      <c r="V158" s="237">
        <f t="shared" ref="V158:V173" si="90">SUM(O158:U158)</f>
        <v>1.5</v>
      </c>
      <c r="W158" s="237" t="str">
        <f>'[1]Juni 2011'!Q174</f>
        <v>K</v>
      </c>
      <c r="X158" s="237">
        <f t="shared" ref="X158:X173" si="91">L158-V158</f>
        <v>0</v>
      </c>
      <c r="Y158" s="237">
        <v>1.5</v>
      </c>
      <c r="Z158" s="239">
        <f t="shared" si="68"/>
        <v>1</v>
      </c>
      <c r="AA158" s="237">
        <v>0</v>
      </c>
      <c r="AB158" s="239">
        <f t="shared" ref="AB158:AB226" si="92">AA158/L158</f>
        <v>0</v>
      </c>
      <c r="AC158" s="237">
        <v>0</v>
      </c>
      <c r="AD158" s="239">
        <f t="shared" ref="AD158:AD227" si="93">AC158/L158</f>
        <v>0</v>
      </c>
      <c r="AE158" s="237">
        <v>0</v>
      </c>
      <c r="AF158" s="237">
        <f t="shared" ref="AF158:AF173" si="94">SUM(Y158:AE158)</f>
        <v>2.5</v>
      </c>
      <c r="AG158" s="237">
        <f t="shared" si="87"/>
        <v>-1</v>
      </c>
      <c r="AH158" s="239">
        <f t="shared" ref="AH158:AH227" si="95">AE158/L158</f>
        <v>0</v>
      </c>
      <c r="AI158" s="250"/>
      <c r="AJ158" s="251"/>
      <c r="AK158" s="235" t="s">
        <v>67</v>
      </c>
      <c r="AL158" s="235"/>
      <c r="AM158" s="259">
        <f t="shared" si="78"/>
        <v>1.5</v>
      </c>
      <c r="AN158" s="259">
        <f t="shared" si="79"/>
        <v>0</v>
      </c>
      <c r="AO158" s="259">
        <f t="shared" si="80"/>
        <v>1.5</v>
      </c>
      <c r="AP158" s="259">
        <f t="shared" si="81"/>
        <v>0</v>
      </c>
      <c r="AQ158" s="244">
        <f t="shared" ref="AQ158:AQ170" si="96">Y158+AA158+AC158+AE158</f>
        <v>1.5</v>
      </c>
      <c r="AR158" s="244">
        <f t="shared" ref="AR158:AR170" si="97">L158-AQ158</f>
        <v>0</v>
      </c>
      <c r="AS158" s="244">
        <f t="shared" ref="AS158:AS230" si="98">O158+P158+Q158+R158+S158+T158+U158</f>
        <v>1.5</v>
      </c>
      <c r="AT158" s="243">
        <f t="shared" si="88"/>
        <v>1.5</v>
      </c>
      <c r="AU158" s="243">
        <v>1500</v>
      </c>
      <c r="AW158" s="245">
        <v>0</v>
      </c>
      <c r="AX158" s="245">
        <v>1500</v>
      </c>
      <c r="AY158" s="245"/>
      <c r="AZ158" s="245">
        <v>0</v>
      </c>
      <c r="BA158" s="245">
        <v>0</v>
      </c>
      <c r="BB158" s="245">
        <v>0</v>
      </c>
      <c r="BD158" s="246">
        <f t="shared" si="86"/>
        <v>0</v>
      </c>
      <c r="BE158" s="246">
        <f t="shared" si="86"/>
        <v>1.5</v>
      </c>
      <c r="BF158" s="246">
        <f t="shared" si="82"/>
        <v>0</v>
      </c>
      <c r="BG158" s="246">
        <f t="shared" si="83"/>
        <v>0</v>
      </c>
      <c r="BH158" s="246">
        <f t="shared" si="84"/>
        <v>0</v>
      </c>
      <c r="BI158" s="246">
        <f t="shared" si="85"/>
        <v>0</v>
      </c>
      <c r="BK158" s="245">
        <v>1500</v>
      </c>
      <c r="BL158" s="245">
        <v>0</v>
      </c>
      <c r="BM158" s="245">
        <v>0</v>
      </c>
      <c r="BN158" s="245">
        <v>0</v>
      </c>
      <c r="BP158" s="246">
        <f t="shared" ref="BP158:BR226" si="99">BK158/$BP$12</f>
        <v>1.5</v>
      </c>
      <c r="BQ158" s="246">
        <f t="shared" si="99"/>
        <v>0</v>
      </c>
      <c r="BR158" s="246">
        <f t="shared" si="99"/>
        <v>0</v>
      </c>
      <c r="BS158" s="246">
        <f t="shared" si="89"/>
        <v>0</v>
      </c>
    </row>
    <row r="159" spans="1:71" ht="15.95" customHeight="1">
      <c r="A159" s="231">
        <f t="shared" si="77"/>
        <v>147</v>
      </c>
      <c r="B159" s="232" t="s">
        <v>1053</v>
      </c>
      <c r="C159" s="233" t="s">
        <v>756</v>
      </c>
      <c r="D159" s="233" t="s">
        <v>837</v>
      </c>
      <c r="E159" s="233" t="s">
        <v>100</v>
      </c>
      <c r="F159" s="232" t="s">
        <v>461</v>
      </c>
      <c r="G159" s="234"/>
      <c r="H159" s="234"/>
      <c r="I159" s="234"/>
      <c r="J159" s="235" t="s">
        <v>65</v>
      </c>
      <c r="K159" s="235" t="s">
        <v>173</v>
      </c>
      <c r="L159" s="236">
        <v>0.7</v>
      </c>
      <c r="M159" s="237" t="s">
        <v>115</v>
      </c>
      <c r="N159" s="238">
        <v>4</v>
      </c>
      <c r="O159" s="236">
        <v>0</v>
      </c>
      <c r="P159" s="236">
        <v>0.7</v>
      </c>
      <c r="Q159" s="236">
        <v>0</v>
      </c>
      <c r="R159" s="236">
        <v>0</v>
      </c>
      <c r="S159" s="236">
        <v>0</v>
      </c>
      <c r="T159" s="236">
        <v>0</v>
      </c>
      <c r="U159" s="237">
        <v>0</v>
      </c>
      <c r="V159" s="237">
        <f t="shared" si="90"/>
        <v>0.7</v>
      </c>
      <c r="W159" s="237" t="str">
        <f>'[1]Juni 2011'!Q80</f>
        <v>K</v>
      </c>
      <c r="X159" s="237">
        <f t="shared" si="91"/>
        <v>0</v>
      </c>
      <c r="Y159" s="237">
        <v>0.4</v>
      </c>
      <c r="Z159" s="239">
        <f t="shared" ref="Z159:Z226" si="100">Y159/L159</f>
        <v>0.57142857142857151</v>
      </c>
      <c r="AA159" s="237">
        <v>0.2</v>
      </c>
      <c r="AB159" s="239">
        <f t="shared" si="92"/>
        <v>0.28571428571428575</v>
      </c>
      <c r="AC159" s="237">
        <v>0.1</v>
      </c>
      <c r="AD159" s="239">
        <f t="shared" si="93"/>
        <v>0.14285714285714288</v>
      </c>
      <c r="AE159" s="237">
        <v>0</v>
      </c>
      <c r="AF159" s="237">
        <f t="shared" si="94"/>
        <v>1.7000000000000002</v>
      </c>
      <c r="AG159" s="237">
        <f t="shared" si="87"/>
        <v>-1.0000000000000002</v>
      </c>
      <c r="AH159" s="239">
        <f t="shared" si="95"/>
        <v>0</v>
      </c>
      <c r="AI159" s="250">
        <v>78</v>
      </c>
      <c r="AJ159" s="251">
        <v>108</v>
      </c>
      <c r="AK159" s="235" t="s">
        <v>67</v>
      </c>
      <c r="AL159" s="235"/>
      <c r="AM159" s="259">
        <f t="shared" si="78"/>
        <v>0.7</v>
      </c>
      <c r="AN159" s="259">
        <f t="shared" si="79"/>
        <v>0</v>
      </c>
      <c r="AO159" s="259">
        <f t="shared" si="80"/>
        <v>0.70000000000000007</v>
      </c>
      <c r="AP159" s="259">
        <f t="shared" si="81"/>
        <v>0</v>
      </c>
      <c r="AQ159" s="244">
        <f t="shared" si="96"/>
        <v>0.70000000000000007</v>
      </c>
      <c r="AR159" s="244">
        <f t="shared" si="97"/>
        <v>0</v>
      </c>
      <c r="AS159" s="244">
        <f t="shared" si="98"/>
        <v>0.7</v>
      </c>
      <c r="AT159" s="243">
        <f t="shared" si="88"/>
        <v>0.7</v>
      </c>
      <c r="AU159" s="243">
        <v>700</v>
      </c>
      <c r="AW159" s="245">
        <v>0</v>
      </c>
      <c r="AX159" s="245">
        <v>700</v>
      </c>
      <c r="AY159" s="245"/>
      <c r="AZ159" s="245">
        <v>0</v>
      </c>
      <c r="BA159" s="245">
        <v>0</v>
      </c>
      <c r="BB159" s="245">
        <v>0</v>
      </c>
      <c r="BD159" s="246">
        <f t="shared" si="86"/>
        <v>0</v>
      </c>
      <c r="BE159" s="246">
        <f t="shared" si="86"/>
        <v>0.7</v>
      </c>
      <c r="BF159" s="246">
        <f t="shared" si="82"/>
        <v>0</v>
      </c>
      <c r="BG159" s="246">
        <f t="shared" si="83"/>
        <v>0</v>
      </c>
      <c r="BH159" s="246">
        <f t="shared" si="84"/>
        <v>0</v>
      </c>
      <c r="BI159" s="246">
        <f t="shared" si="85"/>
        <v>0</v>
      </c>
      <c r="BK159" s="245">
        <v>400</v>
      </c>
      <c r="BL159" s="245">
        <v>400</v>
      </c>
      <c r="BM159" s="245">
        <v>100</v>
      </c>
      <c r="BN159" s="245">
        <v>0</v>
      </c>
      <c r="BP159" s="246">
        <f t="shared" si="99"/>
        <v>0.4</v>
      </c>
      <c r="BQ159" s="246">
        <f t="shared" si="99"/>
        <v>0.4</v>
      </c>
      <c r="BR159" s="246">
        <f t="shared" si="99"/>
        <v>0.1</v>
      </c>
      <c r="BS159" s="246">
        <f t="shared" si="89"/>
        <v>0</v>
      </c>
    </row>
    <row r="160" spans="1:71" ht="15.95" customHeight="1">
      <c r="A160" s="231">
        <f t="shared" si="77"/>
        <v>148</v>
      </c>
      <c r="B160" s="232" t="s">
        <v>1054</v>
      </c>
      <c r="C160" s="233" t="s">
        <v>757</v>
      </c>
      <c r="D160" s="233" t="s">
        <v>838</v>
      </c>
      <c r="E160" s="233" t="s">
        <v>935</v>
      </c>
      <c r="F160" s="232" t="s">
        <v>461</v>
      </c>
      <c r="G160" s="234"/>
      <c r="H160" s="234"/>
      <c r="I160" s="234"/>
      <c r="J160" s="235" t="s">
        <v>65</v>
      </c>
      <c r="K160" s="303" t="s">
        <v>93</v>
      </c>
      <c r="L160" s="236">
        <v>0.377</v>
      </c>
      <c r="M160" s="237"/>
      <c r="N160" s="238">
        <v>4</v>
      </c>
      <c r="O160" s="236">
        <v>0</v>
      </c>
      <c r="P160" s="236">
        <v>0.377</v>
      </c>
      <c r="Q160" s="236">
        <v>0</v>
      </c>
      <c r="R160" s="236">
        <v>0</v>
      </c>
      <c r="S160" s="236">
        <v>0</v>
      </c>
      <c r="T160" s="236">
        <v>0</v>
      </c>
      <c r="U160" s="237">
        <v>0</v>
      </c>
      <c r="V160" s="237">
        <f t="shared" si="90"/>
        <v>0.377</v>
      </c>
      <c r="W160" s="237" t="str">
        <f>'[1]Juni 2011'!Q81</f>
        <v>K</v>
      </c>
      <c r="X160" s="237">
        <f t="shared" si="91"/>
        <v>0</v>
      </c>
      <c r="Y160" s="237">
        <v>0.1</v>
      </c>
      <c r="Z160" s="239">
        <f t="shared" si="100"/>
        <v>0.26525198938992045</v>
      </c>
      <c r="AA160" s="237">
        <v>0.1</v>
      </c>
      <c r="AB160" s="239">
        <f t="shared" si="92"/>
        <v>0.26525198938992045</v>
      </c>
      <c r="AC160" s="237">
        <v>0.17699999999999999</v>
      </c>
      <c r="AD160" s="239">
        <f t="shared" si="93"/>
        <v>0.4694960212201591</v>
      </c>
      <c r="AE160" s="237">
        <v>0</v>
      </c>
      <c r="AF160" s="237">
        <f t="shared" si="94"/>
        <v>1.377</v>
      </c>
      <c r="AG160" s="237">
        <f t="shared" si="87"/>
        <v>-1</v>
      </c>
      <c r="AH160" s="239">
        <f t="shared" si="95"/>
        <v>0</v>
      </c>
      <c r="AI160" s="250"/>
      <c r="AJ160" s="251"/>
      <c r="AK160" s="235" t="s">
        <v>67</v>
      </c>
      <c r="AL160" s="235"/>
      <c r="AM160" s="259">
        <f t="shared" si="78"/>
        <v>0.377</v>
      </c>
      <c r="AN160" s="259">
        <f t="shared" si="79"/>
        <v>0</v>
      </c>
      <c r="AO160" s="259">
        <f t="shared" si="80"/>
        <v>0.377</v>
      </c>
      <c r="AP160" s="259">
        <f t="shared" si="81"/>
        <v>0</v>
      </c>
      <c r="AQ160" s="244">
        <f t="shared" si="96"/>
        <v>0.377</v>
      </c>
      <c r="AR160" s="244">
        <f t="shared" si="97"/>
        <v>0</v>
      </c>
      <c r="AS160" s="244">
        <f t="shared" si="98"/>
        <v>0.377</v>
      </c>
      <c r="AT160" s="243">
        <f t="shared" si="88"/>
        <v>0.377</v>
      </c>
      <c r="AU160" s="243">
        <v>377</v>
      </c>
      <c r="AW160" s="245">
        <v>0</v>
      </c>
      <c r="AX160" s="245">
        <v>377</v>
      </c>
      <c r="AY160" s="245"/>
      <c r="AZ160" s="245">
        <v>0</v>
      </c>
      <c r="BA160" s="245">
        <v>0</v>
      </c>
      <c r="BB160" s="245">
        <v>0</v>
      </c>
      <c r="BD160" s="246">
        <f t="shared" si="86"/>
        <v>0</v>
      </c>
      <c r="BE160" s="246">
        <f t="shared" si="86"/>
        <v>0.377</v>
      </c>
      <c r="BF160" s="246">
        <f t="shared" si="82"/>
        <v>0</v>
      </c>
      <c r="BG160" s="246">
        <f t="shared" si="83"/>
        <v>0</v>
      </c>
      <c r="BH160" s="246">
        <f t="shared" si="84"/>
        <v>0</v>
      </c>
      <c r="BI160" s="246">
        <f t="shared" si="85"/>
        <v>0</v>
      </c>
      <c r="BK160" s="245">
        <v>100</v>
      </c>
      <c r="BL160" s="245">
        <v>200</v>
      </c>
      <c r="BM160" s="245">
        <v>177</v>
      </c>
      <c r="BN160" s="245">
        <v>0</v>
      </c>
      <c r="BP160" s="246">
        <f t="shared" si="99"/>
        <v>0.1</v>
      </c>
      <c r="BQ160" s="246">
        <f t="shared" si="99"/>
        <v>0.2</v>
      </c>
      <c r="BR160" s="246">
        <f t="shared" si="99"/>
        <v>0.17699999999999999</v>
      </c>
      <c r="BS160" s="246">
        <f t="shared" si="89"/>
        <v>0</v>
      </c>
    </row>
    <row r="161" spans="1:71" ht="15.75" customHeight="1">
      <c r="A161" s="231">
        <f t="shared" si="77"/>
        <v>149</v>
      </c>
      <c r="B161" s="232" t="s">
        <v>1055</v>
      </c>
      <c r="C161" s="233" t="s">
        <v>758</v>
      </c>
      <c r="D161" s="233"/>
      <c r="E161" s="233" t="s">
        <v>103</v>
      </c>
      <c r="F161" s="232" t="s">
        <v>461</v>
      </c>
      <c r="G161" s="234"/>
      <c r="H161" s="234"/>
      <c r="I161" s="234"/>
      <c r="J161" s="235"/>
      <c r="K161" s="303"/>
      <c r="L161" s="236">
        <v>1.673</v>
      </c>
      <c r="M161" s="237"/>
      <c r="N161" s="238">
        <v>4</v>
      </c>
      <c r="O161" s="236">
        <v>0</v>
      </c>
      <c r="P161" s="236">
        <v>1.2</v>
      </c>
      <c r="Q161" s="236">
        <f>L161-P161</f>
        <v>0.47300000000000009</v>
      </c>
      <c r="R161" s="236">
        <v>0</v>
      </c>
      <c r="S161" s="236">
        <v>0</v>
      </c>
      <c r="T161" s="236">
        <v>0</v>
      </c>
      <c r="U161" s="237">
        <v>0</v>
      </c>
      <c r="V161" s="237">
        <f t="shared" si="90"/>
        <v>1.673</v>
      </c>
      <c r="W161" s="237" t="str">
        <f>'[1]Juni 2011'!Q82</f>
        <v>K</v>
      </c>
      <c r="X161" s="237">
        <f t="shared" si="91"/>
        <v>0</v>
      </c>
      <c r="Y161" s="237">
        <v>1.0249999999999999</v>
      </c>
      <c r="Z161" s="239">
        <f t="shared" si="100"/>
        <v>0.61267184698147037</v>
      </c>
      <c r="AA161" s="237">
        <v>0.64800000000000002</v>
      </c>
      <c r="AB161" s="239">
        <f t="shared" si="92"/>
        <v>0.38732815301852958</v>
      </c>
      <c r="AC161" s="237">
        <v>0</v>
      </c>
      <c r="AD161" s="239">
        <f t="shared" si="93"/>
        <v>0</v>
      </c>
      <c r="AE161" s="237">
        <v>0</v>
      </c>
      <c r="AF161" s="237">
        <f t="shared" si="94"/>
        <v>2.673</v>
      </c>
      <c r="AG161" s="237">
        <f t="shared" si="87"/>
        <v>-1</v>
      </c>
      <c r="AH161" s="239">
        <f t="shared" si="95"/>
        <v>0</v>
      </c>
      <c r="AI161" s="250"/>
      <c r="AJ161" s="251"/>
      <c r="AK161" s="235" t="s">
        <v>67</v>
      </c>
      <c r="AL161" s="235"/>
      <c r="AM161" s="259">
        <f t="shared" si="78"/>
        <v>1.673</v>
      </c>
      <c r="AN161" s="259">
        <f t="shared" si="79"/>
        <v>0</v>
      </c>
      <c r="AO161" s="259">
        <f t="shared" si="80"/>
        <v>1.673</v>
      </c>
      <c r="AP161" s="259">
        <f t="shared" si="81"/>
        <v>0</v>
      </c>
      <c r="AQ161" s="244">
        <f t="shared" si="96"/>
        <v>1.673</v>
      </c>
      <c r="AR161" s="244">
        <f t="shared" si="97"/>
        <v>0</v>
      </c>
      <c r="AS161" s="244">
        <f t="shared" si="98"/>
        <v>1.673</v>
      </c>
      <c r="AT161" s="243">
        <f t="shared" si="88"/>
        <v>1.673</v>
      </c>
      <c r="AU161" s="243">
        <v>1673</v>
      </c>
      <c r="AW161" s="245">
        <v>0</v>
      </c>
      <c r="AX161" s="245">
        <v>1200</v>
      </c>
      <c r="AY161" s="245">
        <v>225</v>
      </c>
      <c r="AZ161" s="245">
        <v>0</v>
      </c>
      <c r="BA161" s="245">
        <v>0</v>
      </c>
      <c r="BB161" s="245">
        <v>0</v>
      </c>
      <c r="BD161" s="246">
        <f t="shared" si="86"/>
        <v>0</v>
      </c>
      <c r="BE161" s="246">
        <f t="shared" si="86"/>
        <v>1.2</v>
      </c>
      <c r="BF161" s="246">
        <f t="shared" si="82"/>
        <v>0.22500000000000001</v>
      </c>
      <c r="BG161" s="246">
        <f t="shared" si="83"/>
        <v>0</v>
      </c>
      <c r="BH161" s="246">
        <f t="shared" si="84"/>
        <v>0</v>
      </c>
      <c r="BI161" s="246">
        <f t="shared" si="85"/>
        <v>0</v>
      </c>
      <c r="BK161" s="245">
        <v>1225</v>
      </c>
      <c r="BL161" s="245">
        <v>648</v>
      </c>
      <c r="BM161" s="245">
        <v>0</v>
      </c>
      <c r="BN161" s="245">
        <v>0</v>
      </c>
      <c r="BP161" s="246">
        <f t="shared" si="99"/>
        <v>1.2250000000000001</v>
      </c>
      <c r="BQ161" s="246">
        <f t="shared" si="99"/>
        <v>0.64800000000000002</v>
      </c>
      <c r="BR161" s="246">
        <f t="shared" si="99"/>
        <v>0</v>
      </c>
      <c r="BS161" s="246">
        <f t="shared" si="89"/>
        <v>0</v>
      </c>
    </row>
    <row r="162" spans="1:71" ht="15.95" customHeight="1">
      <c r="A162" s="231">
        <f t="shared" si="77"/>
        <v>150</v>
      </c>
      <c r="B162" s="232" t="s">
        <v>1056</v>
      </c>
      <c r="C162" s="233" t="s">
        <v>759</v>
      </c>
      <c r="D162" s="233"/>
      <c r="E162" s="233" t="s">
        <v>234</v>
      </c>
      <c r="F162" s="232" t="s">
        <v>461</v>
      </c>
      <c r="G162" s="234"/>
      <c r="H162" s="234"/>
      <c r="I162" s="234"/>
      <c r="J162" s="235" t="s">
        <v>65</v>
      </c>
      <c r="K162" s="235" t="s">
        <v>167</v>
      </c>
      <c r="L162" s="236">
        <v>6.1</v>
      </c>
      <c r="M162" s="237" t="s">
        <v>247</v>
      </c>
      <c r="N162" s="238">
        <v>4</v>
      </c>
      <c r="O162" s="236">
        <v>0</v>
      </c>
      <c r="P162" s="236">
        <v>6.1</v>
      </c>
      <c r="Q162" s="236">
        <v>0</v>
      </c>
      <c r="R162" s="236">
        <v>0</v>
      </c>
      <c r="S162" s="236">
        <v>0</v>
      </c>
      <c r="T162" s="236">
        <v>0</v>
      </c>
      <c r="U162" s="237">
        <v>0</v>
      </c>
      <c r="V162" s="237">
        <f t="shared" si="90"/>
        <v>6.1</v>
      </c>
      <c r="W162" s="237" t="str">
        <f>'[1]Juni 2011'!Q209</f>
        <v>K</v>
      </c>
      <c r="X162" s="237">
        <f t="shared" si="91"/>
        <v>0</v>
      </c>
      <c r="Y162" s="237">
        <f>L162-AA162-AC162</f>
        <v>4.2999999999999989</v>
      </c>
      <c r="Z162" s="239">
        <f t="shared" si="100"/>
        <v>0.70491803278688514</v>
      </c>
      <c r="AA162" s="237">
        <v>1.4</v>
      </c>
      <c r="AB162" s="239">
        <f t="shared" si="92"/>
        <v>0.22950819672131148</v>
      </c>
      <c r="AC162" s="237">
        <v>0.4</v>
      </c>
      <c r="AD162" s="239">
        <f t="shared" si="93"/>
        <v>6.5573770491803282E-2</v>
      </c>
      <c r="AE162" s="237">
        <v>0</v>
      </c>
      <c r="AF162" s="237">
        <f t="shared" si="94"/>
        <v>7.1</v>
      </c>
      <c r="AG162" s="237">
        <f t="shared" si="87"/>
        <v>-1</v>
      </c>
      <c r="AH162" s="239">
        <f t="shared" si="95"/>
        <v>0</v>
      </c>
      <c r="AI162" s="250">
        <v>80</v>
      </c>
      <c r="AJ162" s="251">
        <v>130</v>
      </c>
      <c r="AK162" s="235" t="s">
        <v>67</v>
      </c>
      <c r="AL162" s="235"/>
      <c r="AM162" s="259">
        <f t="shared" si="78"/>
        <v>6.1</v>
      </c>
      <c r="AN162" s="259">
        <f t="shared" si="79"/>
        <v>0</v>
      </c>
      <c r="AO162" s="259">
        <f t="shared" si="80"/>
        <v>6.1</v>
      </c>
      <c r="AP162" s="259">
        <f t="shared" si="81"/>
        <v>0</v>
      </c>
      <c r="AQ162" s="244">
        <f>Y162+AA162+AC162+AE162</f>
        <v>6.1</v>
      </c>
      <c r="AR162" s="244">
        <f t="shared" si="97"/>
        <v>0</v>
      </c>
      <c r="AS162" s="244">
        <f t="shared" si="98"/>
        <v>6.1</v>
      </c>
      <c r="AT162" s="243">
        <f t="shared" si="88"/>
        <v>6.1</v>
      </c>
      <c r="AU162" s="243">
        <v>6100</v>
      </c>
      <c r="AW162" s="245">
        <v>0</v>
      </c>
      <c r="AX162" s="245">
        <v>6100</v>
      </c>
      <c r="AY162" s="245"/>
      <c r="AZ162" s="245">
        <v>0</v>
      </c>
      <c r="BA162" s="245">
        <v>0</v>
      </c>
      <c r="BB162" s="245">
        <v>0</v>
      </c>
      <c r="BD162" s="246">
        <f t="shared" si="86"/>
        <v>0</v>
      </c>
      <c r="BE162" s="246">
        <f t="shared" si="86"/>
        <v>6.1</v>
      </c>
      <c r="BF162" s="246">
        <f t="shared" si="82"/>
        <v>0</v>
      </c>
      <c r="BG162" s="246">
        <f t="shared" si="83"/>
        <v>0</v>
      </c>
      <c r="BH162" s="246">
        <f t="shared" si="84"/>
        <v>0</v>
      </c>
      <c r="BI162" s="246">
        <f t="shared" si="85"/>
        <v>0</v>
      </c>
      <c r="BK162" s="245">
        <v>5000</v>
      </c>
      <c r="BL162" s="245">
        <v>1400</v>
      </c>
      <c r="BM162" s="245">
        <v>400</v>
      </c>
      <c r="BN162" s="245">
        <v>0</v>
      </c>
      <c r="BP162" s="246">
        <f t="shared" si="99"/>
        <v>5</v>
      </c>
      <c r="BQ162" s="246">
        <f t="shared" si="99"/>
        <v>1.4</v>
      </c>
      <c r="BR162" s="246">
        <f t="shared" si="99"/>
        <v>0.4</v>
      </c>
      <c r="BS162" s="246">
        <f t="shared" si="89"/>
        <v>0</v>
      </c>
    </row>
    <row r="163" spans="1:71" ht="15.95" customHeight="1">
      <c r="A163" s="231">
        <f t="shared" si="77"/>
        <v>151</v>
      </c>
      <c r="B163" s="232" t="s">
        <v>1057</v>
      </c>
      <c r="C163" s="233" t="s">
        <v>760</v>
      </c>
      <c r="D163" s="233"/>
      <c r="E163" s="233" t="s">
        <v>78</v>
      </c>
      <c r="F163" s="232" t="s">
        <v>461</v>
      </c>
      <c r="G163" s="234"/>
      <c r="H163" s="234"/>
      <c r="I163" s="234"/>
      <c r="J163" s="235" t="s">
        <v>65</v>
      </c>
      <c r="K163" s="235" t="s">
        <v>218</v>
      </c>
      <c r="L163" s="236">
        <v>8.02</v>
      </c>
      <c r="M163" s="237"/>
      <c r="N163" s="238">
        <v>6</v>
      </c>
      <c r="O163" s="236">
        <v>0</v>
      </c>
      <c r="P163" s="236">
        <v>5.6</v>
      </c>
      <c r="Q163" s="236">
        <f>L163-S163-P163</f>
        <v>1.92</v>
      </c>
      <c r="R163" s="236">
        <v>0</v>
      </c>
      <c r="S163" s="236">
        <v>0.5</v>
      </c>
      <c r="T163" s="236">
        <v>0</v>
      </c>
      <c r="U163" s="237">
        <v>0</v>
      </c>
      <c r="V163" s="237">
        <f t="shared" si="90"/>
        <v>8.02</v>
      </c>
      <c r="W163" s="237" t="str">
        <f>'[1]Juni 2011'!Q97</f>
        <v>K</v>
      </c>
      <c r="X163" s="237">
        <f t="shared" si="91"/>
        <v>0</v>
      </c>
      <c r="Y163" s="237">
        <v>5.0999999999999996</v>
      </c>
      <c r="Z163" s="239">
        <f t="shared" si="100"/>
        <v>0.63591022443890277</v>
      </c>
      <c r="AA163" s="237">
        <v>2</v>
      </c>
      <c r="AB163" s="239">
        <f t="shared" si="92"/>
        <v>0.24937655860349128</v>
      </c>
      <c r="AC163" s="237">
        <v>0.92</v>
      </c>
      <c r="AD163" s="239">
        <f t="shared" si="93"/>
        <v>0.114713216957606</v>
      </c>
      <c r="AE163" s="237">
        <v>0</v>
      </c>
      <c r="AF163" s="237">
        <f t="shared" si="94"/>
        <v>9.02</v>
      </c>
      <c r="AG163" s="237">
        <f t="shared" si="87"/>
        <v>-1</v>
      </c>
      <c r="AH163" s="239">
        <f t="shared" si="95"/>
        <v>0</v>
      </c>
      <c r="AI163" s="250">
        <v>72</v>
      </c>
      <c r="AJ163" s="251">
        <v>101</v>
      </c>
      <c r="AK163" s="235" t="s">
        <v>67</v>
      </c>
      <c r="AL163" s="235"/>
      <c r="AM163" s="259">
        <f t="shared" si="78"/>
        <v>8.02</v>
      </c>
      <c r="AN163" s="259">
        <f t="shared" si="79"/>
        <v>0</v>
      </c>
      <c r="AO163" s="259">
        <f t="shared" si="80"/>
        <v>8.02</v>
      </c>
      <c r="AP163" s="259">
        <f t="shared" si="81"/>
        <v>0</v>
      </c>
      <c r="AQ163" s="244">
        <f t="shared" si="96"/>
        <v>8.02</v>
      </c>
      <c r="AR163" s="244">
        <f t="shared" si="97"/>
        <v>0</v>
      </c>
      <c r="AS163" s="244">
        <f t="shared" si="98"/>
        <v>8.02</v>
      </c>
      <c r="AT163" s="243">
        <f t="shared" si="88"/>
        <v>8.02</v>
      </c>
      <c r="AU163" s="243">
        <v>8020</v>
      </c>
      <c r="AW163" s="245">
        <v>0</v>
      </c>
      <c r="AX163" s="245">
        <v>5600</v>
      </c>
      <c r="AY163" s="245">
        <v>0</v>
      </c>
      <c r="AZ163" s="245">
        <v>0</v>
      </c>
      <c r="BA163" s="245">
        <v>500</v>
      </c>
      <c r="BB163" s="245">
        <v>0</v>
      </c>
      <c r="BD163" s="246">
        <f t="shared" si="86"/>
        <v>0</v>
      </c>
      <c r="BE163" s="246">
        <f t="shared" si="86"/>
        <v>5.6</v>
      </c>
      <c r="BF163" s="246">
        <f t="shared" si="82"/>
        <v>0</v>
      </c>
      <c r="BG163" s="246">
        <f t="shared" si="83"/>
        <v>0</v>
      </c>
      <c r="BH163" s="246">
        <f t="shared" si="84"/>
        <v>0.5</v>
      </c>
      <c r="BI163" s="246">
        <f t="shared" si="85"/>
        <v>0</v>
      </c>
      <c r="BK163" s="245">
        <v>6100</v>
      </c>
      <c r="BL163" s="245">
        <v>2000</v>
      </c>
      <c r="BM163" s="245">
        <v>920</v>
      </c>
      <c r="BN163" s="245">
        <v>0</v>
      </c>
      <c r="BP163" s="246">
        <f t="shared" si="99"/>
        <v>6.1</v>
      </c>
      <c r="BQ163" s="246">
        <f t="shared" si="99"/>
        <v>2</v>
      </c>
      <c r="BR163" s="246">
        <f t="shared" si="99"/>
        <v>0.92</v>
      </c>
      <c r="BS163" s="246">
        <f t="shared" si="89"/>
        <v>0</v>
      </c>
    </row>
    <row r="164" spans="1:71" ht="15.95" customHeight="1">
      <c r="A164" s="231">
        <f t="shared" si="77"/>
        <v>152</v>
      </c>
      <c r="B164" s="232" t="s">
        <v>1058</v>
      </c>
      <c r="C164" s="233" t="s">
        <v>761</v>
      </c>
      <c r="D164" s="233"/>
      <c r="E164" s="233" t="s">
        <v>78</v>
      </c>
      <c r="F164" s="232" t="s">
        <v>461</v>
      </c>
      <c r="G164" s="234"/>
      <c r="H164" s="234"/>
      <c r="I164" s="234"/>
      <c r="J164" s="235" t="s">
        <v>65</v>
      </c>
      <c r="K164" s="247" t="s">
        <v>170</v>
      </c>
      <c r="L164" s="236">
        <v>5.7</v>
      </c>
      <c r="M164" s="237"/>
      <c r="N164" s="238">
        <v>5</v>
      </c>
      <c r="O164" s="236">
        <v>0</v>
      </c>
      <c r="P164" s="236">
        <v>5.7</v>
      </c>
      <c r="Q164" s="236">
        <v>0</v>
      </c>
      <c r="R164" s="236">
        <v>0</v>
      </c>
      <c r="S164" s="236">
        <v>0</v>
      </c>
      <c r="T164" s="236">
        <v>0</v>
      </c>
      <c r="U164" s="237">
        <v>0</v>
      </c>
      <c r="V164" s="237">
        <f t="shared" si="90"/>
        <v>5.7</v>
      </c>
      <c r="W164" s="237" t="str">
        <f>'[1]Juni 2011'!Q96</f>
        <v>K</v>
      </c>
      <c r="X164" s="237">
        <f t="shared" si="91"/>
        <v>0</v>
      </c>
      <c r="Y164" s="237">
        <f>L164-AA164-AC164</f>
        <v>3.6000000000000005</v>
      </c>
      <c r="Z164" s="239">
        <f t="shared" si="100"/>
        <v>0.63157894736842113</v>
      </c>
      <c r="AA164" s="237">
        <v>1.8</v>
      </c>
      <c r="AB164" s="239">
        <f t="shared" si="92"/>
        <v>0.31578947368421051</v>
      </c>
      <c r="AC164" s="237">
        <v>0.3</v>
      </c>
      <c r="AD164" s="239">
        <f t="shared" si="93"/>
        <v>5.2631578947368418E-2</v>
      </c>
      <c r="AE164" s="237">
        <v>0</v>
      </c>
      <c r="AF164" s="237">
        <f t="shared" si="94"/>
        <v>6.7</v>
      </c>
      <c r="AG164" s="237">
        <f t="shared" si="87"/>
        <v>-1</v>
      </c>
      <c r="AH164" s="239">
        <f t="shared" si="95"/>
        <v>0</v>
      </c>
      <c r="AI164" s="250">
        <v>43</v>
      </c>
      <c r="AJ164" s="251">
        <v>60</v>
      </c>
      <c r="AK164" s="235" t="s">
        <v>67</v>
      </c>
      <c r="AL164" s="247"/>
      <c r="AM164" s="259">
        <f t="shared" si="78"/>
        <v>5.7</v>
      </c>
      <c r="AN164" s="259">
        <f t="shared" si="79"/>
        <v>0</v>
      </c>
      <c r="AO164" s="259">
        <f t="shared" si="80"/>
        <v>5.7</v>
      </c>
      <c r="AP164" s="259">
        <f t="shared" si="81"/>
        <v>0</v>
      </c>
      <c r="AQ164" s="244">
        <f t="shared" si="96"/>
        <v>5.7</v>
      </c>
      <c r="AR164" s="244">
        <f t="shared" si="97"/>
        <v>0</v>
      </c>
      <c r="AS164" s="244">
        <f t="shared" si="98"/>
        <v>5.7</v>
      </c>
      <c r="AT164" s="243">
        <f t="shared" si="88"/>
        <v>5.7</v>
      </c>
      <c r="AU164" s="243">
        <v>5700</v>
      </c>
      <c r="AW164" s="245">
        <v>0</v>
      </c>
      <c r="AX164" s="245">
        <v>5700</v>
      </c>
      <c r="AY164" s="245"/>
      <c r="AZ164" s="245">
        <v>0</v>
      </c>
      <c r="BA164" s="245">
        <v>0</v>
      </c>
      <c r="BB164" s="245">
        <v>0</v>
      </c>
      <c r="BD164" s="246">
        <f t="shared" si="86"/>
        <v>0</v>
      </c>
      <c r="BE164" s="246">
        <f t="shared" si="86"/>
        <v>5.7</v>
      </c>
      <c r="BF164" s="246">
        <f t="shared" si="82"/>
        <v>0</v>
      </c>
      <c r="BG164" s="246">
        <f t="shared" si="83"/>
        <v>0</v>
      </c>
      <c r="BH164" s="246">
        <f t="shared" si="84"/>
        <v>0</v>
      </c>
      <c r="BI164" s="246">
        <f t="shared" si="85"/>
        <v>0</v>
      </c>
      <c r="BK164" s="245">
        <v>4500</v>
      </c>
      <c r="BL164" s="245">
        <v>1800</v>
      </c>
      <c r="BM164" s="245">
        <v>300</v>
      </c>
      <c r="BN164" s="245">
        <v>0</v>
      </c>
      <c r="BP164" s="246">
        <f t="shared" si="99"/>
        <v>4.5</v>
      </c>
      <c r="BQ164" s="246">
        <f t="shared" si="99"/>
        <v>1.8</v>
      </c>
      <c r="BR164" s="246">
        <f t="shared" si="99"/>
        <v>0.3</v>
      </c>
      <c r="BS164" s="246">
        <f t="shared" si="89"/>
        <v>0</v>
      </c>
    </row>
    <row r="165" spans="1:71" ht="15.75" customHeight="1">
      <c r="A165" s="231">
        <f t="shared" si="77"/>
        <v>153</v>
      </c>
      <c r="B165" s="232" t="s">
        <v>1059</v>
      </c>
      <c r="C165" s="233" t="s">
        <v>762</v>
      </c>
      <c r="D165" s="233"/>
      <c r="E165" s="233" t="s">
        <v>936</v>
      </c>
      <c r="F165" s="232" t="s">
        <v>461</v>
      </c>
      <c r="G165" s="234"/>
      <c r="H165" s="234"/>
      <c r="I165" s="234"/>
      <c r="J165" s="235" t="s">
        <v>65</v>
      </c>
      <c r="K165" s="235" t="s">
        <v>222</v>
      </c>
      <c r="L165" s="236">
        <v>4</v>
      </c>
      <c r="M165" s="237"/>
      <c r="N165" s="238">
        <v>3</v>
      </c>
      <c r="O165" s="236">
        <v>1</v>
      </c>
      <c r="P165" s="236">
        <v>0</v>
      </c>
      <c r="Q165" s="236">
        <v>3</v>
      </c>
      <c r="R165" s="236">
        <v>0</v>
      </c>
      <c r="S165" s="236">
        <v>0</v>
      </c>
      <c r="T165" s="236">
        <v>0</v>
      </c>
      <c r="U165" s="237">
        <v>0</v>
      </c>
      <c r="V165" s="237">
        <f t="shared" si="90"/>
        <v>4</v>
      </c>
      <c r="W165" s="237" t="str">
        <f>'[1]Juni 2011'!Q176</f>
        <v>K</v>
      </c>
      <c r="X165" s="237">
        <f t="shared" si="91"/>
        <v>0</v>
      </c>
      <c r="Y165" s="237">
        <v>2</v>
      </c>
      <c r="Z165" s="239">
        <f t="shared" si="100"/>
        <v>0.5</v>
      </c>
      <c r="AA165" s="237">
        <v>1.25</v>
      </c>
      <c r="AB165" s="239">
        <f t="shared" si="92"/>
        <v>0.3125</v>
      </c>
      <c r="AC165" s="237">
        <v>0.75</v>
      </c>
      <c r="AD165" s="239">
        <f t="shared" si="93"/>
        <v>0.1875</v>
      </c>
      <c r="AE165" s="237">
        <v>0</v>
      </c>
      <c r="AF165" s="237">
        <f t="shared" si="94"/>
        <v>5</v>
      </c>
      <c r="AG165" s="237">
        <f t="shared" si="87"/>
        <v>-1</v>
      </c>
      <c r="AH165" s="239">
        <f t="shared" si="95"/>
        <v>0</v>
      </c>
      <c r="AI165" s="250"/>
      <c r="AJ165" s="251"/>
      <c r="AK165" s="235" t="s">
        <v>67</v>
      </c>
      <c r="AL165" s="235"/>
      <c r="AM165" s="259">
        <f t="shared" si="78"/>
        <v>4</v>
      </c>
      <c r="AN165" s="259">
        <f t="shared" si="79"/>
        <v>0</v>
      </c>
      <c r="AO165" s="259">
        <f t="shared" si="80"/>
        <v>4</v>
      </c>
      <c r="AP165" s="259">
        <f t="shared" si="81"/>
        <v>0</v>
      </c>
      <c r="AQ165" s="244">
        <f t="shared" si="96"/>
        <v>4</v>
      </c>
      <c r="AR165" s="244">
        <f t="shared" si="97"/>
        <v>0</v>
      </c>
      <c r="AS165" s="244">
        <f t="shared" si="98"/>
        <v>4</v>
      </c>
      <c r="AT165" s="243">
        <f t="shared" si="88"/>
        <v>4</v>
      </c>
      <c r="AU165" s="243">
        <v>4000</v>
      </c>
      <c r="AW165" s="245">
        <v>1000</v>
      </c>
      <c r="AX165" s="245">
        <v>0</v>
      </c>
      <c r="AY165" s="245">
        <v>3000</v>
      </c>
      <c r="AZ165" s="245">
        <v>0</v>
      </c>
      <c r="BA165" s="245">
        <v>0</v>
      </c>
      <c r="BB165" s="245">
        <v>0</v>
      </c>
      <c r="BD165" s="246">
        <f t="shared" si="86"/>
        <v>1</v>
      </c>
      <c r="BE165" s="246">
        <f t="shared" si="86"/>
        <v>0</v>
      </c>
      <c r="BF165" s="246">
        <f t="shared" si="82"/>
        <v>3</v>
      </c>
      <c r="BG165" s="246">
        <f t="shared" si="83"/>
        <v>0</v>
      </c>
      <c r="BH165" s="246">
        <f t="shared" si="84"/>
        <v>0</v>
      </c>
      <c r="BI165" s="246">
        <f t="shared" si="85"/>
        <v>0</v>
      </c>
      <c r="BK165" s="245">
        <v>2000</v>
      </c>
      <c r="BL165" s="245">
        <v>1250</v>
      </c>
      <c r="BM165" s="245">
        <v>750</v>
      </c>
      <c r="BN165" s="245">
        <v>0</v>
      </c>
      <c r="BP165" s="246">
        <f t="shared" si="99"/>
        <v>2</v>
      </c>
      <c r="BQ165" s="246">
        <f t="shared" si="99"/>
        <v>1.25</v>
      </c>
      <c r="BR165" s="246">
        <f t="shared" si="99"/>
        <v>0.75</v>
      </c>
      <c r="BS165" s="246">
        <f t="shared" si="89"/>
        <v>0</v>
      </c>
    </row>
    <row r="166" spans="1:71" ht="15.95" customHeight="1">
      <c r="A166" s="231">
        <f t="shared" si="77"/>
        <v>154</v>
      </c>
      <c r="B166" s="232" t="s">
        <v>1060</v>
      </c>
      <c r="C166" s="233" t="s">
        <v>763</v>
      </c>
      <c r="D166" s="233"/>
      <c r="E166" s="233" t="s">
        <v>937</v>
      </c>
      <c r="F166" s="232" t="s">
        <v>461</v>
      </c>
      <c r="G166" s="234"/>
      <c r="H166" s="234"/>
      <c r="I166" s="234"/>
      <c r="J166" s="235" t="s">
        <v>65</v>
      </c>
      <c r="K166" s="308">
        <v>3</v>
      </c>
      <c r="L166" s="236">
        <v>2.35</v>
      </c>
      <c r="M166" s="237"/>
      <c r="N166" s="238">
        <v>4</v>
      </c>
      <c r="O166" s="236">
        <f>L166-Q166</f>
        <v>1.35</v>
      </c>
      <c r="P166" s="236">
        <v>0</v>
      </c>
      <c r="Q166" s="236">
        <v>1</v>
      </c>
      <c r="R166" s="236">
        <v>0</v>
      </c>
      <c r="S166" s="236">
        <v>0</v>
      </c>
      <c r="T166" s="236">
        <v>0</v>
      </c>
      <c r="U166" s="237">
        <v>0</v>
      </c>
      <c r="V166" s="237">
        <f t="shared" si="90"/>
        <v>2.35</v>
      </c>
      <c r="W166" s="237" t="str">
        <f>'[1]Juni 2011'!Q175</f>
        <v>K</v>
      </c>
      <c r="X166" s="237">
        <f t="shared" si="91"/>
        <v>0</v>
      </c>
      <c r="Y166" s="237">
        <v>1</v>
      </c>
      <c r="Z166" s="239">
        <f t="shared" si="100"/>
        <v>0.42553191489361702</v>
      </c>
      <c r="AA166" s="237">
        <v>0.5</v>
      </c>
      <c r="AB166" s="239">
        <f t="shared" si="92"/>
        <v>0.21276595744680851</v>
      </c>
      <c r="AC166" s="237">
        <v>0.75</v>
      </c>
      <c r="AD166" s="239">
        <f t="shared" si="93"/>
        <v>0.31914893617021273</v>
      </c>
      <c r="AE166" s="237">
        <v>0.1</v>
      </c>
      <c r="AF166" s="237">
        <f t="shared" si="94"/>
        <v>3.3074468085106381</v>
      </c>
      <c r="AG166" s="237">
        <f t="shared" si="87"/>
        <v>-0.95744680851063801</v>
      </c>
      <c r="AH166" s="239">
        <f t="shared" si="95"/>
        <v>4.2553191489361701E-2</v>
      </c>
      <c r="AI166" s="250"/>
      <c r="AJ166" s="251"/>
      <c r="AK166" s="235" t="s">
        <v>67</v>
      </c>
      <c r="AL166" s="242"/>
      <c r="AM166" s="259">
        <f t="shared" si="78"/>
        <v>2.35</v>
      </c>
      <c r="AN166" s="259">
        <f t="shared" si="79"/>
        <v>0</v>
      </c>
      <c r="AO166" s="259">
        <f t="shared" si="80"/>
        <v>2.35</v>
      </c>
      <c r="AP166" s="259">
        <f t="shared" si="81"/>
        <v>0</v>
      </c>
      <c r="AQ166" s="244">
        <f t="shared" si="96"/>
        <v>2.35</v>
      </c>
      <c r="AR166" s="244">
        <f t="shared" si="97"/>
        <v>0</v>
      </c>
      <c r="AS166" s="244">
        <f t="shared" si="98"/>
        <v>2.35</v>
      </c>
      <c r="AT166" s="243">
        <f t="shared" si="88"/>
        <v>2.35</v>
      </c>
      <c r="AU166" s="243">
        <v>2350</v>
      </c>
      <c r="AW166" s="245">
        <v>500</v>
      </c>
      <c r="AX166" s="245"/>
      <c r="AY166" s="245">
        <v>1000</v>
      </c>
      <c r="AZ166" s="245"/>
      <c r="BA166" s="245"/>
      <c r="BB166" s="245"/>
      <c r="BD166" s="246">
        <f t="shared" si="86"/>
        <v>0.5</v>
      </c>
      <c r="BE166" s="246">
        <f t="shared" si="86"/>
        <v>0</v>
      </c>
      <c r="BF166" s="246">
        <f t="shared" si="82"/>
        <v>1</v>
      </c>
      <c r="BG166" s="246">
        <f t="shared" si="83"/>
        <v>0</v>
      </c>
      <c r="BH166" s="246">
        <f t="shared" si="84"/>
        <v>0</v>
      </c>
      <c r="BI166" s="246">
        <f t="shared" si="85"/>
        <v>0</v>
      </c>
      <c r="BK166" s="245">
        <v>1000</v>
      </c>
      <c r="BL166" s="245">
        <v>500</v>
      </c>
      <c r="BM166" s="245">
        <v>750</v>
      </c>
      <c r="BN166" s="245">
        <v>100</v>
      </c>
      <c r="BP166" s="246">
        <f t="shared" si="99"/>
        <v>1</v>
      </c>
      <c r="BQ166" s="246">
        <f t="shared" si="99"/>
        <v>0.5</v>
      </c>
      <c r="BR166" s="246">
        <f t="shared" si="99"/>
        <v>0.75</v>
      </c>
      <c r="BS166" s="246">
        <f t="shared" si="89"/>
        <v>0.1</v>
      </c>
    </row>
    <row r="167" spans="1:71" ht="15.95" customHeight="1">
      <c r="A167" s="231">
        <f t="shared" si="77"/>
        <v>155</v>
      </c>
      <c r="B167" s="232" t="s">
        <v>1061</v>
      </c>
      <c r="C167" s="233" t="s">
        <v>764</v>
      </c>
      <c r="D167" s="233"/>
      <c r="E167" s="233" t="s">
        <v>938</v>
      </c>
      <c r="F167" s="232" t="s">
        <v>461</v>
      </c>
      <c r="G167" s="234"/>
      <c r="H167" s="234"/>
      <c r="I167" s="234"/>
      <c r="J167" s="235" t="s">
        <v>65</v>
      </c>
      <c r="K167" s="308">
        <v>6</v>
      </c>
      <c r="L167" s="236">
        <v>2</v>
      </c>
      <c r="M167" s="237"/>
      <c r="N167" s="238">
        <v>4</v>
      </c>
      <c r="O167" s="236">
        <v>0</v>
      </c>
      <c r="P167" s="236">
        <v>0</v>
      </c>
      <c r="Q167" s="236">
        <f>L167</f>
        <v>2</v>
      </c>
      <c r="R167" s="236">
        <v>0</v>
      </c>
      <c r="S167" s="236">
        <v>0</v>
      </c>
      <c r="T167" s="236">
        <v>0</v>
      </c>
      <c r="U167" s="237">
        <v>0</v>
      </c>
      <c r="V167" s="237">
        <f t="shared" si="90"/>
        <v>2</v>
      </c>
      <c r="W167" s="237" t="str">
        <f>'[1]Juni 2011'!Q223</f>
        <v>K</v>
      </c>
      <c r="X167" s="237">
        <f t="shared" si="91"/>
        <v>0</v>
      </c>
      <c r="Y167" s="237">
        <v>0</v>
      </c>
      <c r="Z167" s="239">
        <f t="shared" si="100"/>
        <v>0</v>
      </c>
      <c r="AA167" s="237">
        <v>0.5</v>
      </c>
      <c r="AB167" s="239">
        <f t="shared" si="92"/>
        <v>0.25</v>
      </c>
      <c r="AC167" s="237">
        <v>0.5</v>
      </c>
      <c r="AD167" s="239">
        <f t="shared" si="93"/>
        <v>0.25</v>
      </c>
      <c r="AE167" s="237">
        <v>1</v>
      </c>
      <c r="AF167" s="237">
        <f t="shared" si="94"/>
        <v>2.5</v>
      </c>
      <c r="AG167" s="237">
        <f t="shared" si="87"/>
        <v>-0.5</v>
      </c>
      <c r="AH167" s="239">
        <f t="shared" si="95"/>
        <v>0.5</v>
      </c>
      <c r="AI167" s="250"/>
      <c r="AJ167" s="251"/>
      <c r="AK167" s="235" t="s">
        <v>67</v>
      </c>
      <c r="AL167" s="235"/>
      <c r="AM167" s="259">
        <f t="shared" si="78"/>
        <v>2</v>
      </c>
      <c r="AN167" s="259">
        <f t="shared" si="79"/>
        <v>0</v>
      </c>
      <c r="AO167" s="259">
        <f t="shared" si="80"/>
        <v>2</v>
      </c>
      <c r="AP167" s="259">
        <f t="shared" si="81"/>
        <v>0</v>
      </c>
      <c r="AQ167" s="244">
        <f t="shared" si="96"/>
        <v>2</v>
      </c>
      <c r="AR167" s="244">
        <f t="shared" si="97"/>
        <v>0</v>
      </c>
      <c r="AS167" s="244">
        <f t="shared" si="98"/>
        <v>2</v>
      </c>
      <c r="AT167" s="243">
        <f t="shared" si="88"/>
        <v>2</v>
      </c>
      <c r="AU167" s="243">
        <v>2000</v>
      </c>
      <c r="AW167" s="245">
        <v>0</v>
      </c>
      <c r="AX167" s="245"/>
      <c r="AY167" s="245"/>
      <c r="AZ167" s="245"/>
      <c r="BA167" s="245"/>
      <c r="BB167" s="245"/>
      <c r="BD167" s="246">
        <f t="shared" si="86"/>
        <v>0</v>
      </c>
      <c r="BE167" s="246">
        <f t="shared" si="86"/>
        <v>0</v>
      </c>
      <c r="BF167" s="246">
        <f t="shared" si="82"/>
        <v>0</v>
      </c>
      <c r="BG167" s="246">
        <f t="shared" si="83"/>
        <v>0</v>
      </c>
      <c r="BH167" s="246">
        <f t="shared" si="84"/>
        <v>0</v>
      </c>
      <c r="BI167" s="246">
        <f t="shared" si="85"/>
        <v>0</v>
      </c>
      <c r="BK167" s="245">
        <v>0</v>
      </c>
      <c r="BL167" s="245">
        <v>500</v>
      </c>
      <c r="BM167" s="245">
        <v>500</v>
      </c>
      <c r="BN167" s="245">
        <v>1000</v>
      </c>
      <c r="BP167" s="246">
        <f t="shared" si="99"/>
        <v>0</v>
      </c>
      <c r="BQ167" s="246">
        <f t="shared" si="99"/>
        <v>0.5</v>
      </c>
      <c r="BR167" s="246">
        <f t="shared" si="99"/>
        <v>0.5</v>
      </c>
      <c r="BS167" s="246">
        <f t="shared" si="89"/>
        <v>1</v>
      </c>
    </row>
    <row r="168" spans="1:71" ht="15.95" customHeight="1">
      <c r="A168" s="231">
        <f t="shared" si="77"/>
        <v>156</v>
      </c>
      <c r="B168" s="232" t="s">
        <v>1062</v>
      </c>
      <c r="C168" s="233" t="s">
        <v>765</v>
      </c>
      <c r="D168" s="233"/>
      <c r="E168" s="233" t="s">
        <v>939</v>
      </c>
      <c r="F168" s="232" t="s">
        <v>461</v>
      </c>
      <c r="G168" s="234"/>
      <c r="H168" s="234"/>
      <c r="I168" s="234"/>
      <c r="J168" s="235" t="s">
        <v>65</v>
      </c>
      <c r="K168" s="308">
        <v>0.7</v>
      </c>
      <c r="L168" s="236">
        <v>2.5</v>
      </c>
      <c r="M168" s="237"/>
      <c r="N168" s="238">
        <v>4</v>
      </c>
      <c r="O168" s="236">
        <v>1</v>
      </c>
      <c r="P168" s="236">
        <v>0</v>
      </c>
      <c r="Q168" s="236">
        <v>1.5</v>
      </c>
      <c r="R168" s="236">
        <v>0</v>
      </c>
      <c r="S168" s="236">
        <v>0</v>
      </c>
      <c r="T168" s="236">
        <v>0</v>
      </c>
      <c r="U168" s="237">
        <v>0</v>
      </c>
      <c r="V168" s="237">
        <f t="shared" si="90"/>
        <v>2.5</v>
      </c>
      <c r="W168" s="237" t="str">
        <f>'[1]Juni 2011'!Q224</f>
        <v>K</v>
      </c>
      <c r="X168" s="237">
        <f t="shared" si="91"/>
        <v>0</v>
      </c>
      <c r="Y168" s="237">
        <v>1.5</v>
      </c>
      <c r="Z168" s="239">
        <f t="shared" si="100"/>
        <v>0.6</v>
      </c>
      <c r="AA168" s="237">
        <v>0.75</v>
      </c>
      <c r="AB168" s="239">
        <f t="shared" si="92"/>
        <v>0.3</v>
      </c>
      <c r="AC168" s="237">
        <v>0.25</v>
      </c>
      <c r="AD168" s="239">
        <f t="shared" si="93"/>
        <v>0.1</v>
      </c>
      <c r="AE168" s="237">
        <v>0</v>
      </c>
      <c r="AF168" s="237">
        <f t="shared" si="94"/>
        <v>3.5</v>
      </c>
      <c r="AG168" s="237">
        <f t="shared" si="87"/>
        <v>-1</v>
      </c>
      <c r="AH168" s="239">
        <f t="shared" si="95"/>
        <v>0</v>
      </c>
      <c r="AI168" s="250"/>
      <c r="AJ168" s="251"/>
      <c r="AK168" s="235" t="s">
        <v>67</v>
      </c>
      <c r="AL168" s="235"/>
      <c r="AM168" s="259">
        <f t="shared" si="78"/>
        <v>2.5</v>
      </c>
      <c r="AN168" s="259">
        <f t="shared" si="79"/>
        <v>0</v>
      </c>
      <c r="AO168" s="259">
        <f t="shared" si="80"/>
        <v>2.5</v>
      </c>
      <c r="AP168" s="259">
        <f t="shared" si="81"/>
        <v>0</v>
      </c>
      <c r="AQ168" s="244">
        <f t="shared" si="96"/>
        <v>2.5</v>
      </c>
      <c r="AR168" s="244">
        <f t="shared" si="97"/>
        <v>0</v>
      </c>
      <c r="AS168" s="244">
        <f t="shared" si="98"/>
        <v>2.5</v>
      </c>
      <c r="AT168" s="243">
        <f t="shared" si="88"/>
        <v>2.5</v>
      </c>
      <c r="AU168" s="243">
        <v>2500</v>
      </c>
      <c r="AW168" s="245">
        <v>1000</v>
      </c>
      <c r="AX168" s="245"/>
      <c r="AY168" s="245">
        <v>1500</v>
      </c>
      <c r="AZ168" s="245"/>
      <c r="BA168" s="245"/>
      <c r="BB168" s="245"/>
      <c r="BD168" s="246">
        <f t="shared" si="86"/>
        <v>1</v>
      </c>
      <c r="BE168" s="246">
        <f t="shared" si="86"/>
        <v>0</v>
      </c>
      <c r="BF168" s="246">
        <f t="shared" si="82"/>
        <v>1.5</v>
      </c>
      <c r="BG168" s="246">
        <f t="shared" si="83"/>
        <v>0</v>
      </c>
      <c r="BH168" s="246">
        <f t="shared" si="84"/>
        <v>0</v>
      </c>
      <c r="BI168" s="246">
        <f t="shared" si="85"/>
        <v>0</v>
      </c>
      <c r="BK168" s="245">
        <v>1500</v>
      </c>
      <c r="BL168" s="245">
        <v>750</v>
      </c>
      <c r="BM168" s="245">
        <v>250</v>
      </c>
      <c r="BN168" s="245">
        <v>0</v>
      </c>
      <c r="BP168" s="246">
        <f t="shared" si="99"/>
        <v>1.5</v>
      </c>
      <c r="BQ168" s="246">
        <f t="shared" si="99"/>
        <v>0.75</v>
      </c>
      <c r="BR168" s="246">
        <f t="shared" si="99"/>
        <v>0.25</v>
      </c>
      <c r="BS168" s="246">
        <f t="shared" si="89"/>
        <v>0</v>
      </c>
    </row>
    <row r="169" spans="1:71" ht="15.95" customHeight="1">
      <c r="A169" s="231">
        <f t="shared" si="77"/>
        <v>157</v>
      </c>
      <c r="B169" s="232" t="s">
        <v>1063</v>
      </c>
      <c r="C169" s="233" t="s">
        <v>766</v>
      </c>
      <c r="D169" s="233"/>
      <c r="E169" s="233" t="s">
        <v>940</v>
      </c>
      <c r="F169" s="232" t="s">
        <v>461</v>
      </c>
      <c r="G169" s="234"/>
      <c r="H169" s="234"/>
      <c r="I169" s="234"/>
      <c r="J169" s="235" t="s">
        <v>65</v>
      </c>
      <c r="K169" s="308">
        <v>2</v>
      </c>
      <c r="L169" s="236">
        <v>2</v>
      </c>
      <c r="M169" s="237"/>
      <c r="N169" s="238">
        <v>4</v>
      </c>
      <c r="O169" s="236">
        <v>0.7</v>
      </c>
      <c r="P169" s="236">
        <v>0</v>
      </c>
      <c r="Q169" s="236">
        <v>1.3</v>
      </c>
      <c r="R169" s="236">
        <v>0</v>
      </c>
      <c r="S169" s="236">
        <v>0</v>
      </c>
      <c r="T169" s="236">
        <v>0</v>
      </c>
      <c r="U169" s="237">
        <v>0</v>
      </c>
      <c r="V169" s="237">
        <f t="shared" si="90"/>
        <v>2</v>
      </c>
      <c r="W169" s="237" t="str">
        <f>'[1]Juni 2011'!Q225</f>
        <v>K</v>
      </c>
      <c r="X169" s="237">
        <f t="shared" si="91"/>
        <v>0</v>
      </c>
      <c r="Y169" s="237">
        <v>1.3</v>
      </c>
      <c r="Z169" s="239">
        <f t="shared" si="100"/>
        <v>0.65</v>
      </c>
      <c r="AA169" s="237">
        <v>0.5</v>
      </c>
      <c r="AB169" s="239">
        <f t="shared" si="92"/>
        <v>0.25</v>
      </c>
      <c r="AC169" s="237">
        <v>0.2</v>
      </c>
      <c r="AD169" s="239">
        <f t="shared" si="93"/>
        <v>0.1</v>
      </c>
      <c r="AE169" s="237">
        <v>0</v>
      </c>
      <c r="AF169" s="237">
        <f t="shared" si="94"/>
        <v>3.0000000000000004</v>
      </c>
      <c r="AG169" s="237">
        <f t="shared" si="87"/>
        <v>-1.0000000000000004</v>
      </c>
      <c r="AH169" s="239">
        <f t="shared" si="95"/>
        <v>0</v>
      </c>
      <c r="AI169" s="250"/>
      <c r="AJ169" s="251"/>
      <c r="AK169" s="235" t="s">
        <v>67</v>
      </c>
      <c r="AL169" s="235"/>
      <c r="AM169" s="259">
        <f t="shared" si="78"/>
        <v>2</v>
      </c>
      <c r="AN169" s="259">
        <f t="shared" si="79"/>
        <v>0</v>
      </c>
      <c r="AO169" s="259">
        <f t="shared" si="80"/>
        <v>2</v>
      </c>
      <c r="AP169" s="259">
        <f t="shared" si="81"/>
        <v>0</v>
      </c>
      <c r="AQ169" s="244">
        <f t="shared" si="96"/>
        <v>2</v>
      </c>
      <c r="AR169" s="244">
        <f t="shared" si="97"/>
        <v>0</v>
      </c>
      <c r="AS169" s="244">
        <f t="shared" si="98"/>
        <v>2</v>
      </c>
      <c r="AT169" s="243">
        <f t="shared" si="88"/>
        <v>2</v>
      </c>
      <c r="AU169" s="243">
        <v>2000</v>
      </c>
      <c r="AW169" s="245">
        <v>700</v>
      </c>
      <c r="AX169" s="245"/>
      <c r="AY169" s="245">
        <v>1300</v>
      </c>
      <c r="AZ169" s="245"/>
      <c r="BA169" s="245"/>
      <c r="BB169" s="245"/>
      <c r="BD169" s="246">
        <f t="shared" si="86"/>
        <v>0.7</v>
      </c>
      <c r="BE169" s="246">
        <f t="shared" si="86"/>
        <v>0</v>
      </c>
      <c r="BF169" s="246">
        <f t="shared" si="82"/>
        <v>1.3</v>
      </c>
      <c r="BG169" s="246">
        <f t="shared" si="83"/>
        <v>0</v>
      </c>
      <c r="BH169" s="246">
        <f t="shared" si="84"/>
        <v>0</v>
      </c>
      <c r="BI169" s="246">
        <f t="shared" si="85"/>
        <v>0</v>
      </c>
      <c r="BK169" s="245">
        <v>1300</v>
      </c>
      <c r="BL169" s="245">
        <v>500</v>
      </c>
      <c r="BM169" s="245">
        <v>200</v>
      </c>
      <c r="BN169" s="245">
        <v>0</v>
      </c>
      <c r="BP169" s="246">
        <f t="shared" si="99"/>
        <v>1.3</v>
      </c>
      <c r="BQ169" s="246">
        <f t="shared" si="99"/>
        <v>0.5</v>
      </c>
      <c r="BR169" s="246">
        <f t="shared" si="99"/>
        <v>0.2</v>
      </c>
      <c r="BS169" s="246">
        <f t="shared" si="89"/>
        <v>0</v>
      </c>
    </row>
    <row r="170" spans="1:71" ht="15.95" customHeight="1">
      <c r="A170" s="231">
        <f t="shared" si="77"/>
        <v>158</v>
      </c>
      <c r="B170" s="232" t="s">
        <v>1064</v>
      </c>
      <c r="C170" s="233" t="s">
        <v>767</v>
      </c>
      <c r="D170" s="233"/>
      <c r="E170" s="233" t="s">
        <v>941</v>
      </c>
      <c r="F170" s="232" t="s">
        <v>483</v>
      </c>
      <c r="G170" s="234"/>
      <c r="H170" s="234"/>
      <c r="I170" s="234"/>
      <c r="J170" s="235" t="s">
        <v>65</v>
      </c>
      <c r="K170" s="308">
        <v>0.5</v>
      </c>
      <c r="L170" s="236">
        <v>2.6</v>
      </c>
      <c r="M170" s="237"/>
      <c r="N170" s="238">
        <v>11</v>
      </c>
      <c r="O170" s="236">
        <v>0</v>
      </c>
      <c r="P170" s="236">
        <v>2.6</v>
      </c>
      <c r="Q170" s="236">
        <v>0</v>
      </c>
      <c r="R170" s="236">
        <v>0</v>
      </c>
      <c r="S170" s="236">
        <v>0</v>
      </c>
      <c r="T170" s="236">
        <v>0</v>
      </c>
      <c r="U170" s="237">
        <v>0</v>
      </c>
      <c r="V170" s="237">
        <f t="shared" si="90"/>
        <v>2.6</v>
      </c>
      <c r="W170" s="237" t="str">
        <f>'[1]Juni 2011'!Q54</f>
        <v>K</v>
      </c>
      <c r="X170" s="237">
        <f t="shared" si="91"/>
        <v>0</v>
      </c>
      <c r="Y170" s="237">
        <v>1.5</v>
      </c>
      <c r="Z170" s="239">
        <f t="shared" si="100"/>
        <v>0.57692307692307687</v>
      </c>
      <c r="AA170" s="237">
        <f>L170-Y170-AC170</f>
        <v>0.70000000000000007</v>
      </c>
      <c r="AB170" s="239">
        <f t="shared" si="92"/>
        <v>0.26923076923076927</v>
      </c>
      <c r="AC170" s="237">
        <v>0.4</v>
      </c>
      <c r="AD170" s="239">
        <f t="shared" si="93"/>
        <v>0.15384615384615385</v>
      </c>
      <c r="AE170" s="237">
        <v>0</v>
      </c>
      <c r="AF170" s="237">
        <f t="shared" si="94"/>
        <v>3.5999999999999996</v>
      </c>
      <c r="AG170" s="237">
        <f t="shared" si="87"/>
        <v>-0.99999999999999956</v>
      </c>
      <c r="AH170" s="239">
        <f t="shared" si="95"/>
        <v>0</v>
      </c>
      <c r="AI170" s="250"/>
      <c r="AJ170" s="251"/>
      <c r="AK170" s="235" t="s">
        <v>67</v>
      </c>
      <c r="AL170" s="242"/>
      <c r="AM170" s="259">
        <f t="shared" si="78"/>
        <v>2.6</v>
      </c>
      <c r="AN170" s="259">
        <f t="shared" si="79"/>
        <v>0</v>
      </c>
      <c r="AO170" s="259">
        <f t="shared" si="80"/>
        <v>2.6</v>
      </c>
      <c r="AP170" s="259">
        <f t="shared" si="81"/>
        <v>0</v>
      </c>
      <c r="AQ170" s="244">
        <f t="shared" si="96"/>
        <v>2.6</v>
      </c>
      <c r="AR170" s="244">
        <f t="shared" si="97"/>
        <v>0</v>
      </c>
      <c r="AS170" s="244">
        <f t="shared" si="98"/>
        <v>2.6</v>
      </c>
      <c r="AT170" s="243">
        <f t="shared" si="88"/>
        <v>2.6</v>
      </c>
      <c r="AU170" s="243">
        <v>2600</v>
      </c>
      <c r="AW170" s="245">
        <v>0</v>
      </c>
      <c r="AX170" s="245">
        <v>2600</v>
      </c>
      <c r="AY170" s="245"/>
      <c r="AZ170" s="245">
        <v>0</v>
      </c>
      <c r="BA170" s="245">
        <v>0</v>
      </c>
      <c r="BB170" s="245">
        <v>0</v>
      </c>
      <c r="BD170" s="246">
        <f t="shared" si="86"/>
        <v>0</v>
      </c>
      <c r="BE170" s="246">
        <f t="shared" si="86"/>
        <v>2.6</v>
      </c>
      <c r="BF170" s="246">
        <f t="shared" si="82"/>
        <v>0</v>
      </c>
      <c r="BG170" s="246">
        <f t="shared" si="83"/>
        <v>0</v>
      </c>
      <c r="BH170" s="246">
        <f t="shared" si="84"/>
        <v>0</v>
      </c>
      <c r="BI170" s="246">
        <f t="shared" si="85"/>
        <v>0</v>
      </c>
      <c r="BK170" s="245">
        <v>1500</v>
      </c>
      <c r="BL170" s="245">
        <v>1400</v>
      </c>
      <c r="BM170" s="245">
        <v>400</v>
      </c>
      <c r="BN170" s="245">
        <v>0</v>
      </c>
      <c r="BP170" s="246">
        <f t="shared" si="99"/>
        <v>1.5</v>
      </c>
      <c r="BQ170" s="246">
        <f t="shared" si="99"/>
        <v>1.4</v>
      </c>
      <c r="BR170" s="246">
        <f t="shared" si="99"/>
        <v>0.4</v>
      </c>
      <c r="BS170" s="246">
        <f t="shared" si="89"/>
        <v>0</v>
      </c>
    </row>
    <row r="171" spans="1:71" ht="15.95" customHeight="1">
      <c r="A171" s="231">
        <f t="shared" si="77"/>
        <v>159</v>
      </c>
      <c r="B171" s="232" t="s">
        <v>1065</v>
      </c>
      <c r="C171" s="233" t="s">
        <v>768</v>
      </c>
      <c r="D171" s="233" t="s">
        <v>839</v>
      </c>
      <c r="E171" s="233" t="s">
        <v>72</v>
      </c>
      <c r="F171" s="232" t="s">
        <v>483</v>
      </c>
      <c r="G171" s="234"/>
      <c r="H171" s="234"/>
      <c r="I171" s="234"/>
      <c r="J171" s="235" t="s">
        <v>65</v>
      </c>
      <c r="K171" s="242">
        <v>6</v>
      </c>
      <c r="L171" s="236">
        <v>2.4409999999999998</v>
      </c>
      <c r="M171" s="237"/>
      <c r="N171" s="238">
        <v>3</v>
      </c>
      <c r="O171" s="236">
        <v>0</v>
      </c>
      <c r="P171" s="236">
        <v>2.4409999999999998</v>
      </c>
      <c r="Q171" s="236">
        <v>0</v>
      </c>
      <c r="R171" s="236">
        <v>0</v>
      </c>
      <c r="S171" s="236">
        <v>0</v>
      </c>
      <c r="T171" s="236">
        <v>0</v>
      </c>
      <c r="U171" s="237">
        <v>0</v>
      </c>
      <c r="V171" s="237">
        <f t="shared" si="90"/>
        <v>2.4409999999999998</v>
      </c>
      <c r="W171" s="237" t="s">
        <v>67</v>
      </c>
      <c r="X171" s="237">
        <f t="shared" si="91"/>
        <v>0</v>
      </c>
      <c r="Y171" s="237">
        <v>1.3</v>
      </c>
      <c r="Z171" s="239">
        <f t="shared" si="100"/>
        <v>0.53256861941827127</v>
      </c>
      <c r="AA171" s="237">
        <v>1</v>
      </c>
      <c r="AB171" s="239">
        <f t="shared" si="92"/>
        <v>0.40966816878328555</v>
      </c>
      <c r="AC171" s="237">
        <v>0.14099999999999999</v>
      </c>
      <c r="AD171" s="239">
        <f t="shared" si="93"/>
        <v>5.7763211798443258E-2</v>
      </c>
      <c r="AE171" s="237">
        <v>0</v>
      </c>
      <c r="AF171" s="237">
        <f t="shared" si="94"/>
        <v>3.4410000000000003</v>
      </c>
      <c r="AG171" s="237">
        <f t="shared" si="87"/>
        <v>-1.0000000000000004</v>
      </c>
      <c r="AH171" s="239">
        <f t="shared" si="95"/>
        <v>0</v>
      </c>
      <c r="AI171" s="250"/>
      <c r="AJ171" s="252"/>
      <c r="AK171" s="235" t="s">
        <v>67</v>
      </c>
      <c r="AL171" s="242"/>
      <c r="AM171" s="259">
        <f t="shared" si="78"/>
        <v>2.4409999999999998</v>
      </c>
      <c r="AN171" s="259">
        <f t="shared" si="79"/>
        <v>0</v>
      </c>
      <c r="AO171" s="259">
        <f t="shared" si="80"/>
        <v>2.4409999999999998</v>
      </c>
      <c r="AP171" s="259">
        <f t="shared" si="81"/>
        <v>0</v>
      </c>
      <c r="AQ171" s="244"/>
      <c r="AR171" s="244"/>
      <c r="AS171" s="244">
        <f t="shared" si="98"/>
        <v>2.4409999999999998</v>
      </c>
      <c r="AT171" s="243">
        <f t="shared" si="88"/>
        <v>2.4409999999999998</v>
      </c>
      <c r="AU171" s="243">
        <v>2441</v>
      </c>
      <c r="AW171" s="245">
        <v>0</v>
      </c>
      <c r="AX171" s="245">
        <v>2441</v>
      </c>
      <c r="AY171" s="245"/>
      <c r="AZ171" s="245">
        <v>0</v>
      </c>
      <c r="BA171" s="245">
        <v>0</v>
      </c>
      <c r="BB171" s="245">
        <v>0</v>
      </c>
      <c r="BD171" s="246">
        <f t="shared" si="86"/>
        <v>0</v>
      </c>
      <c r="BE171" s="246">
        <f t="shared" si="86"/>
        <v>2.4409999999999998</v>
      </c>
      <c r="BF171" s="246">
        <f t="shared" si="82"/>
        <v>0</v>
      </c>
      <c r="BG171" s="246">
        <f t="shared" si="83"/>
        <v>0</v>
      </c>
      <c r="BH171" s="246">
        <f t="shared" si="84"/>
        <v>0</v>
      </c>
      <c r="BI171" s="246">
        <f t="shared" si="85"/>
        <v>0</v>
      </c>
      <c r="BK171" s="245">
        <v>1800</v>
      </c>
      <c r="BL171" s="245">
        <v>1000</v>
      </c>
      <c r="BM171" s="245">
        <v>141</v>
      </c>
      <c r="BN171" s="245">
        <v>0</v>
      </c>
      <c r="BP171" s="246">
        <f t="shared" si="99"/>
        <v>1.8</v>
      </c>
      <c r="BQ171" s="246">
        <f t="shared" si="99"/>
        <v>1</v>
      </c>
      <c r="BR171" s="246">
        <f t="shared" si="99"/>
        <v>0.14099999999999999</v>
      </c>
      <c r="BS171" s="246">
        <f t="shared" si="89"/>
        <v>0</v>
      </c>
    </row>
    <row r="172" spans="1:71" ht="15.95" customHeight="1">
      <c r="A172" s="231">
        <f t="shared" si="77"/>
        <v>160</v>
      </c>
      <c r="B172" s="232" t="s">
        <v>1066</v>
      </c>
      <c r="C172" s="233" t="s">
        <v>769</v>
      </c>
      <c r="D172" s="233"/>
      <c r="E172" s="233" t="s">
        <v>72</v>
      </c>
      <c r="F172" s="232" t="s">
        <v>483</v>
      </c>
      <c r="G172" s="234"/>
      <c r="H172" s="234"/>
      <c r="I172" s="234"/>
      <c r="J172" s="235" t="s">
        <v>65</v>
      </c>
      <c r="K172" s="242">
        <v>3.5</v>
      </c>
      <c r="L172" s="236">
        <v>1.482</v>
      </c>
      <c r="M172" s="237"/>
      <c r="N172" s="238">
        <v>4</v>
      </c>
      <c r="O172" s="236">
        <v>0</v>
      </c>
      <c r="P172" s="236">
        <v>1.482</v>
      </c>
      <c r="Q172" s="236">
        <v>0</v>
      </c>
      <c r="R172" s="236">
        <v>0</v>
      </c>
      <c r="S172" s="236">
        <v>0</v>
      </c>
      <c r="T172" s="236">
        <v>0</v>
      </c>
      <c r="U172" s="237">
        <v>0</v>
      </c>
      <c r="V172" s="237">
        <f t="shared" si="90"/>
        <v>1.482</v>
      </c>
      <c r="W172" s="237" t="s">
        <v>67</v>
      </c>
      <c r="X172" s="237">
        <f t="shared" si="91"/>
        <v>0</v>
      </c>
      <c r="Y172" s="237">
        <f>L172-AA172</f>
        <v>0.91800000000000004</v>
      </c>
      <c r="Z172" s="239">
        <f t="shared" si="100"/>
        <v>0.61943319838056687</v>
      </c>
      <c r="AA172" s="237">
        <v>0.56399999999999995</v>
      </c>
      <c r="AB172" s="239">
        <f t="shared" si="92"/>
        <v>0.38056680161943318</v>
      </c>
      <c r="AC172" s="237">
        <v>0</v>
      </c>
      <c r="AD172" s="239">
        <f t="shared" si="93"/>
        <v>0</v>
      </c>
      <c r="AE172" s="237">
        <v>0</v>
      </c>
      <c r="AF172" s="237">
        <f t="shared" si="94"/>
        <v>2.4819999999999998</v>
      </c>
      <c r="AG172" s="237">
        <f t="shared" si="87"/>
        <v>-0.99999999999999978</v>
      </c>
      <c r="AH172" s="239">
        <f t="shared" si="95"/>
        <v>0</v>
      </c>
      <c r="AI172" s="250"/>
      <c r="AJ172" s="252"/>
      <c r="AK172" s="235" t="s">
        <v>67</v>
      </c>
      <c r="AL172" s="242"/>
      <c r="AM172" s="259">
        <f t="shared" si="78"/>
        <v>1.482</v>
      </c>
      <c r="AN172" s="259">
        <f t="shared" si="79"/>
        <v>0</v>
      </c>
      <c r="AO172" s="259">
        <f t="shared" si="80"/>
        <v>1.482</v>
      </c>
      <c r="AP172" s="259">
        <f t="shared" si="81"/>
        <v>0</v>
      </c>
      <c r="AQ172" s="244"/>
      <c r="AR172" s="244"/>
      <c r="AS172" s="244">
        <f t="shared" si="98"/>
        <v>1.482</v>
      </c>
      <c r="AT172" s="243">
        <f t="shared" si="88"/>
        <v>1.482</v>
      </c>
      <c r="AU172" s="243">
        <v>1482</v>
      </c>
      <c r="AW172" s="245">
        <v>0</v>
      </c>
      <c r="AX172" s="245">
        <v>1482</v>
      </c>
      <c r="AY172" s="245"/>
      <c r="AZ172" s="245">
        <v>0</v>
      </c>
      <c r="BA172" s="245">
        <v>0</v>
      </c>
      <c r="BB172" s="245">
        <v>0</v>
      </c>
      <c r="BD172" s="246">
        <f t="shared" si="86"/>
        <v>0</v>
      </c>
      <c r="BE172" s="246">
        <f t="shared" si="86"/>
        <v>1.482</v>
      </c>
      <c r="BF172" s="246">
        <f t="shared" si="82"/>
        <v>0</v>
      </c>
      <c r="BG172" s="246">
        <f t="shared" si="83"/>
        <v>0</v>
      </c>
      <c r="BH172" s="246">
        <f t="shared" si="84"/>
        <v>0</v>
      </c>
      <c r="BI172" s="246">
        <f t="shared" si="85"/>
        <v>0</v>
      </c>
      <c r="BK172" s="245">
        <v>1200</v>
      </c>
      <c r="BL172" s="245">
        <v>564</v>
      </c>
      <c r="BM172" s="245">
        <v>0</v>
      </c>
      <c r="BN172" s="245">
        <v>0</v>
      </c>
      <c r="BP172" s="246">
        <f t="shared" si="99"/>
        <v>1.2</v>
      </c>
      <c r="BQ172" s="246">
        <f t="shared" si="99"/>
        <v>0.56399999999999995</v>
      </c>
      <c r="BR172" s="246">
        <f t="shared" si="99"/>
        <v>0</v>
      </c>
      <c r="BS172" s="246">
        <f t="shared" si="89"/>
        <v>0</v>
      </c>
    </row>
    <row r="173" spans="1:71" ht="15.95" customHeight="1">
      <c r="A173" s="231">
        <f t="shared" si="77"/>
        <v>161</v>
      </c>
      <c r="B173" s="232" t="s">
        <v>1067</v>
      </c>
      <c r="C173" s="233" t="s">
        <v>770</v>
      </c>
      <c r="D173" s="233"/>
      <c r="E173" s="233" t="s">
        <v>943</v>
      </c>
      <c r="F173" s="232" t="s">
        <v>483</v>
      </c>
      <c r="G173" s="234"/>
      <c r="H173" s="234"/>
      <c r="I173" s="234"/>
      <c r="J173" s="235" t="s">
        <v>65</v>
      </c>
      <c r="K173" s="242">
        <v>6</v>
      </c>
      <c r="L173" s="236">
        <v>2.1640000000000001</v>
      </c>
      <c r="M173" s="237"/>
      <c r="N173" s="238">
        <v>4</v>
      </c>
      <c r="O173" s="236">
        <v>0</v>
      </c>
      <c r="P173" s="236">
        <v>1.25</v>
      </c>
      <c r="Q173" s="236">
        <f>L173-P173</f>
        <v>0.91400000000000015</v>
      </c>
      <c r="R173" s="236">
        <v>0</v>
      </c>
      <c r="S173" s="236">
        <v>0</v>
      </c>
      <c r="T173" s="236">
        <v>0</v>
      </c>
      <c r="U173" s="237">
        <v>0</v>
      </c>
      <c r="V173" s="237">
        <f t="shared" si="90"/>
        <v>2.1640000000000001</v>
      </c>
      <c r="W173" s="237">
        <v>0</v>
      </c>
      <c r="X173" s="237">
        <f t="shared" si="91"/>
        <v>0</v>
      </c>
      <c r="Y173" s="237">
        <v>1.55</v>
      </c>
      <c r="Z173" s="239">
        <f t="shared" si="100"/>
        <v>0.7162661737523105</v>
      </c>
      <c r="AA173" s="237">
        <v>0.4</v>
      </c>
      <c r="AB173" s="239">
        <f t="shared" si="92"/>
        <v>0.18484288354898337</v>
      </c>
      <c r="AC173" s="237">
        <v>0.214</v>
      </c>
      <c r="AD173" s="239">
        <f t="shared" si="93"/>
        <v>9.8890942698706089E-2</v>
      </c>
      <c r="AE173" s="237">
        <v>0</v>
      </c>
      <c r="AF173" s="237">
        <f t="shared" si="94"/>
        <v>3.1640000000000001</v>
      </c>
      <c r="AG173" s="237">
        <f t="shared" si="87"/>
        <v>-1</v>
      </c>
      <c r="AH173" s="239">
        <f t="shared" si="95"/>
        <v>0</v>
      </c>
      <c r="AI173" s="250"/>
      <c r="AJ173" s="252"/>
      <c r="AK173" s="235" t="s">
        <v>67</v>
      </c>
      <c r="AL173" s="242"/>
      <c r="AM173" s="259">
        <f t="shared" si="78"/>
        <v>2.1640000000000001</v>
      </c>
      <c r="AN173" s="259">
        <f t="shared" si="79"/>
        <v>0</v>
      </c>
      <c r="AO173" s="259">
        <f t="shared" si="80"/>
        <v>2.1640000000000001</v>
      </c>
      <c r="AP173" s="259">
        <f t="shared" si="81"/>
        <v>0</v>
      </c>
      <c r="AQ173" s="244"/>
      <c r="AR173" s="244"/>
      <c r="AS173" s="244">
        <f t="shared" si="98"/>
        <v>2.1640000000000001</v>
      </c>
      <c r="AT173" s="243">
        <f t="shared" si="88"/>
        <v>2.1640000000000001</v>
      </c>
      <c r="AU173" s="243">
        <v>2164</v>
      </c>
      <c r="AW173" s="245">
        <v>0</v>
      </c>
      <c r="AX173" s="245">
        <v>1250</v>
      </c>
      <c r="AY173" s="245">
        <v>300</v>
      </c>
      <c r="AZ173" s="245">
        <v>0</v>
      </c>
      <c r="BA173" s="245">
        <v>0</v>
      </c>
      <c r="BB173" s="245">
        <v>0</v>
      </c>
      <c r="BD173" s="246">
        <f t="shared" si="86"/>
        <v>0</v>
      </c>
      <c r="BE173" s="246">
        <f t="shared" si="86"/>
        <v>1.25</v>
      </c>
      <c r="BF173" s="246">
        <f t="shared" si="82"/>
        <v>0.3</v>
      </c>
      <c r="BG173" s="246">
        <f t="shared" si="83"/>
        <v>0</v>
      </c>
      <c r="BH173" s="246">
        <f t="shared" si="84"/>
        <v>0</v>
      </c>
      <c r="BI173" s="246">
        <f t="shared" si="85"/>
        <v>0</v>
      </c>
      <c r="BK173" s="245">
        <v>1550</v>
      </c>
      <c r="BL173" s="245">
        <v>400</v>
      </c>
      <c r="BM173" s="245">
        <v>214</v>
      </c>
      <c r="BN173" s="245">
        <v>0</v>
      </c>
      <c r="BP173" s="246">
        <f t="shared" si="99"/>
        <v>1.55</v>
      </c>
      <c r="BQ173" s="246">
        <f t="shared" si="99"/>
        <v>0.4</v>
      </c>
      <c r="BR173" s="246">
        <f t="shared" si="99"/>
        <v>0.214</v>
      </c>
      <c r="BS173" s="246">
        <f t="shared" si="89"/>
        <v>0</v>
      </c>
    </row>
    <row r="174" spans="1:71" ht="15.95" customHeight="1">
      <c r="A174" s="231">
        <f t="shared" si="77"/>
        <v>162</v>
      </c>
      <c r="B174" s="231" t="s">
        <v>1068</v>
      </c>
      <c r="C174" s="233" t="s">
        <v>771</v>
      </c>
      <c r="D174" s="233"/>
      <c r="E174" s="233" t="s">
        <v>945</v>
      </c>
      <c r="F174" s="232" t="s">
        <v>483</v>
      </c>
      <c r="G174" s="234"/>
      <c r="H174" s="234"/>
      <c r="I174" s="234"/>
      <c r="J174" s="235"/>
      <c r="K174" s="242"/>
      <c r="L174" s="236">
        <v>2.15</v>
      </c>
      <c r="M174" s="237"/>
      <c r="N174" s="238">
        <v>11</v>
      </c>
      <c r="O174" s="236">
        <v>0</v>
      </c>
      <c r="P174" s="236">
        <v>2.15</v>
      </c>
      <c r="Q174" s="236">
        <v>0</v>
      </c>
      <c r="R174" s="236">
        <v>0</v>
      </c>
      <c r="S174" s="236">
        <v>0</v>
      </c>
      <c r="T174" s="236">
        <v>0</v>
      </c>
      <c r="U174" s="237"/>
      <c r="V174" s="237"/>
      <c r="W174" s="237"/>
      <c r="X174" s="237"/>
      <c r="Y174" s="237">
        <v>1.2</v>
      </c>
      <c r="Z174" s="239">
        <f t="shared" si="100"/>
        <v>0.55813953488372092</v>
      </c>
      <c r="AA174" s="237">
        <v>0.6</v>
      </c>
      <c r="AB174" s="239">
        <f t="shared" si="92"/>
        <v>0.27906976744186046</v>
      </c>
      <c r="AC174" s="237">
        <v>0.35</v>
      </c>
      <c r="AD174" s="239">
        <f t="shared" si="93"/>
        <v>0.16279069767441859</v>
      </c>
      <c r="AE174" s="237">
        <v>0</v>
      </c>
      <c r="AF174" s="237"/>
      <c r="AG174" s="237"/>
      <c r="AH174" s="239">
        <f t="shared" si="95"/>
        <v>0</v>
      </c>
      <c r="AI174" s="250"/>
      <c r="AJ174" s="252"/>
      <c r="AK174" s="235" t="s">
        <v>67</v>
      </c>
      <c r="AL174" s="242"/>
      <c r="AM174" s="259">
        <f t="shared" si="78"/>
        <v>2.15</v>
      </c>
      <c r="AN174" s="259">
        <f t="shared" si="79"/>
        <v>0</v>
      </c>
      <c r="AO174" s="259">
        <f t="shared" si="80"/>
        <v>2.15</v>
      </c>
      <c r="AP174" s="259">
        <f t="shared" si="81"/>
        <v>0</v>
      </c>
      <c r="AQ174" s="244"/>
      <c r="AR174" s="244"/>
      <c r="AS174" s="244">
        <f t="shared" si="98"/>
        <v>2.15</v>
      </c>
      <c r="AT174" s="243">
        <f t="shared" si="88"/>
        <v>2.15</v>
      </c>
      <c r="AU174" s="243">
        <v>2150</v>
      </c>
      <c r="AW174" s="245">
        <v>0</v>
      </c>
      <c r="AX174" s="245">
        <v>2150</v>
      </c>
      <c r="AY174" s="245"/>
      <c r="AZ174" s="245">
        <v>0</v>
      </c>
      <c r="BA174" s="245">
        <v>0</v>
      </c>
      <c r="BB174" s="245">
        <v>0</v>
      </c>
      <c r="BD174" s="246">
        <f t="shared" si="86"/>
        <v>0</v>
      </c>
      <c r="BE174" s="246">
        <f t="shared" si="86"/>
        <v>2.15</v>
      </c>
      <c r="BF174" s="246">
        <f t="shared" si="82"/>
        <v>0</v>
      </c>
      <c r="BG174" s="246">
        <f t="shared" si="83"/>
        <v>0</v>
      </c>
      <c r="BH174" s="246">
        <f t="shared" si="84"/>
        <v>0</v>
      </c>
      <c r="BI174" s="246">
        <f t="shared" si="85"/>
        <v>0</v>
      </c>
      <c r="BK174" s="245">
        <v>1500</v>
      </c>
      <c r="BL174" s="245">
        <v>600</v>
      </c>
      <c r="BM174" s="245">
        <v>350</v>
      </c>
      <c r="BN174" s="245">
        <v>0</v>
      </c>
      <c r="BP174" s="246">
        <f t="shared" si="99"/>
        <v>1.5</v>
      </c>
      <c r="BQ174" s="246">
        <f t="shared" si="99"/>
        <v>0.6</v>
      </c>
      <c r="BR174" s="246">
        <f t="shared" si="99"/>
        <v>0.35</v>
      </c>
      <c r="BS174" s="246">
        <f t="shared" si="89"/>
        <v>0</v>
      </c>
    </row>
    <row r="175" spans="1:71" ht="15.95" customHeight="1">
      <c r="A175" s="231">
        <f t="shared" si="77"/>
        <v>163</v>
      </c>
      <c r="B175" s="231" t="s">
        <v>1069</v>
      </c>
      <c r="C175" s="233" t="s">
        <v>772</v>
      </c>
      <c r="D175" s="233" t="s">
        <v>840</v>
      </c>
      <c r="E175" s="233" t="s">
        <v>134</v>
      </c>
      <c r="F175" s="232" t="s">
        <v>483</v>
      </c>
      <c r="G175" s="234"/>
      <c r="H175" s="234"/>
      <c r="I175" s="234"/>
      <c r="J175" s="235"/>
      <c r="K175" s="242"/>
      <c r="L175" s="236">
        <v>1.357</v>
      </c>
      <c r="M175" s="237"/>
      <c r="N175" s="238">
        <v>3</v>
      </c>
      <c r="O175" s="236">
        <v>0</v>
      </c>
      <c r="P175" s="236">
        <v>1.357</v>
      </c>
      <c r="Q175" s="236">
        <v>0</v>
      </c>
      <c r="R175" s="236">
        <v>0</v>
      </c>
      <c r="S175" s="236">
        <v>0</v>
      </c>
      <c r="T175" s="236">
        <v>0</v>
      </c>
      <c r="U175" s="237"/>
      <c r="V175" s="237"/>
      <c r="W175" s="237"/>
      <c r="X175" s="237"/>
      <c r="Y175" s="237">
        <v>1.1000000000000001</v>
      </c>
      <c r="Z175" s="239">
        <f t="shared" si="100"/>
        <v>0.81061164333087699</v>
      </c>
      <c r="AA175" s="237">
        <f>L175-Y175-AC175</f>
        <v>0.2269999999999999</v>
      </c>
      <c r="AB175" s="239">
        <f t="shared" si="92"/>
        <v>0.16728076639646272</v>
      </c>
      <c r="AC175" s="237">
        <v>0.03</v>
      </c>
      <c r="AD175" s="239">
        <f t="shared" si="93"/>
        <v>2.210759027266028E-2</v>
      </c>
      <c r="AE175" s="237">
        <v>0</v>
      </c>
      <c r="AF175" s="237"/>
      <c r="AG175" s="237"/>
      <c r="AH175" s="239">
        <f t="shared" si="95"/>
        <v>0</v>
      </c>
      <c r="AI175" s="250"/>
      <c r="AJ175" s="252"/>
      <c r="AK175" s="235" t="s">
        <v>67</v>
      </c>
      <c r="AL175" s="242"/>
      <c r="AM175" s="259">
        <f t="shared" si="78"/>
        <v>1.357</v>
      </c>
      <c r="AN175" s="259">
        <f t="shared" si="79"/>
        <v>0</v>
      </c>
      <c r="AO175" s="259">
        <f t="shared" si="80"/>
        <v>1.357</v>
      </c>
      <c r="AP175" s="259">
        <f t="shared" si="81"/>
        <v>0</v>
      </c>
      <c r="AQ175" s="244"/>
      <c r="AR175" s="244"/>
      <c r="AS175" s="244">
        <f t="shared" si="98"/>
        <v>1.357</v>
      </c>
      <c r="AT175" s="243">
        <f t="shared" si="88"/>
        <v>1.357</v>
      </c>
      <c r="AU175" s="243">
        <v>1357</v>
      </c>
      <c r="AW175" s="245">
        <v>0</v>
      </c>
      <c r="AX175" s="245">
        <v>1357</v>
      </c>
      <c r="AY175" s="245"/>
      <c r="AZ175" s="245">
        <v>0</v>
      </c>
      <c r="BA175" s="245">
        <v>0</v>
      </c>
      <c r="BB175" s="245">
        <v>0</v>
      </c>
      <c r="BD175" s="246">
        <f t="shared" si="86"/>
        <v>0</v>
      </c>
      <c r="BE175" s="246">
        <f t="shared" si="86"/>
        <v>1.357</v>
      </c>
      <c r="BF175" s="246">
        <f t="shared" si="82"/>
        <v>0</v>
      </c>
      <c r="BG175" s="246">
        <f t="shared" si="83"/>
        <v>0</v>
      </c>
      <c r="BH175" s="246">
        <f t="shared" si="84"/>
        <v>0</v>
      </c>
      <c r="BI175" s="246">
        <f t="shared" si="85"/>
        <v>0</v>
      </c>
      <c r="BK175" s="245">
        <v>1100</v>
      </c>
      <c r="BL175" s="245">
        <v>454</v>
      </c>
      <c r="BM175" s="245">
        <v>30</v>
      </c>
      <c r="BN175" s="245">
        <v>0</v>
      </c>
      <c r="BP175" s="246">
        <f t="shared" si="99"/>
        <v>1.1000000000000001</v>
      </c>
      <c r="BQ175" s="246">
        <f t="shared" si="99"/>
        <v>0.45400000000000001</v>
      </c>
      <c r="BR175" s="246">
        <f t="shared" si="99"/>
        <v>0.03</v>
      </c>
      <c r="BS175" s="246">
        <f t="shared" si="89"/>
        <v>0</v>
      </c>
    </row>
    <row r="176" spans="1:71" ht="15.95" customHeight="1">
      <c r="A176" s="231">
        <f t="shared" si="77"/>
        <v>164</v>
      </c>
      <c r="B176" s="231" t="s">
        <v>1699</v>
      </c>
      <c r="C176" s="233" t="s">
        <v>1679</v>
      </c>
      <c r="D176" s="233"/>
      <c r="E176" s="233"/>
      <c r="F176" s="232" t="s">
        <v>483</v>
      </c>
      <c r="G176" s="234"/>
      <c r="H176" s="234"/>
      <c r="I176" s="234"/>
      <c r="J176" s="235"/>
      <c r="K176" s="242"/>
      <c r="L176" s="236">
        <v>2.1</v>
      </c>
      <c r="M176" s="237"/>
      <c r="N176" s="238">
        <v>3</v>
      </c>
      <c r="O176" s="236">
        <f>L176</f>
        <v>2.1</v>
      </c>
      <c r="P176" s="236"/>
      <c r="Q176" s="236"/>
      <c r="R176" s="236"/>
      <c r="S176" s="236"/>
      <c r="T176" s="236"/>
      <c r="U176" s="237"/>
      <c r="V176" s="237"/>
      <c r="W176" s="237"/>
      <c r="X176" s="237"/>
      <c r="Y176" s="237"/>
      <c r="Z176" s="239"/>
      <c r="AA176" s="237"/>
      <c r="AB176" s="239"/>
      <c r="AC176" s="237">
        <v>0.4</v>
      </c>
      <c r="AD176" s="239">
        <f t="shared" si="93"/>
        <v>0.19047619047619047</v>
      </c>
      <c r="AE176" s="237">
        <f>L176-AC176</f>
        <v>1.7000000000000002</v>
      </c>
      <c r="AF176" s="237"/>
      <c r="AG176" s="237"/>
      <c r="AH176" s="239">
        <f t="shared" si="95"/>
        <v>0.80952380952380953</v>
      </c>
      <c r="AI176" s="250"/>
      <c r="AJ176" s="252"/>
      <c r="AK176" s="235" t="s">
        <v>67</v>
      </c>
      <c r="AL176" s="242"/>
      <c r="AM176" s="259">
        <f t="shared" si="78"/>
        <v>2.1</v>
      </c>
      <c r="AN176" s="259">
        <f t="shared" si="79"/>
        <v>0</v>
      </c>
      <c r="AO176" s="259">
        <f t="shared" si="80"/>
        <v>2.1</v>
      </c>
      <c r="AP176" s="259">
        <f t="shared" si="81"/>
        <v>0</v>
      </c>
      <c r="AQ176" s="244"/>
      <c r="AR176" s="244"/>
      <c r="AS176" s="244"/>
      <c r="AW176" s="245"/>
      <c r="AX176" s="245"/>
      <c r="AY176" s="245"/>
      <c r="AZ176" s="245"/>
      <c r="BA176" s="245"/>
      <c r="BB176" s="245"/>
      <c r="BD176" s="246"/>
      <c r="BE176" s="246"/>
      <c r="BF176" s="246"/>
      <c r="BG176" s="246"/>
      <c r="BH176" s="246"/>
      <c r="BI176" s="246"/>
      <c r="BK176" s="245"/>
      <c r="BL176" s="245"/>
      <c r="BM176" s="245"/>
      <c r="BN176" s="245"/>
      <c r="BP176" s="246"/>
      <c r="BQ176" s="246"/>
      <c r="BR176" s="246"/>
      <c r="BS176" s="246"/>
    </row>
    <row r="177" spans="1:71" ht="15.95" customHeight="1">
      <c r="A177" s="231">
        <f t="shared" si="77"/>
        <v>165</v>
      </c>
      <c r="B177" s="231" t="s">
        <v>1700</v>
      </c>
      <c r="C177" s="233" t="s">
        <v>1680</v>
      </c>
      <c r="D177" s="233"/>
      <c r="E177" s="233"/>
      <c r="F177" s="232" t="s">
        <v>483</v>
      </c>
      <c r="G177" s="234"/>
      <c r="H177" s="234"/>
      <c r="I177" s="234"/>
      <c r="J177" s="235"/>
      <c r="K177" s="242"/>
      <c r="L177" s="236">
        <v>2.7</v>
      </c>
      <c r="M177" s="237"/>
      <c r="N177" s="238">
        <v>3</v>
      </c>
      <c r="O177" s="236">
        <v>1.3</v>
      </c>
      <c r="P177" s="236"/>
      <c r="Q177" s="236">
        <v>1.4</v>
      </c>
      <c r="R177" s="236"/>
      <c r="S177" s="236"/>
      <c r="T177" s="236"/>
      <c r="U177" s="237"/>
      <c r="V177" s="237"/>
      <c r="W177" s="237"/>
      <c r="X177" s="237"/>
      <c r="Y177" s="237"/>
      <c r="Z177" s="239"/>
      <c r="AA177" s="237">
        <v>0.3</v>
      </c>
      <c r="AB177" s="239">
        <f t="shared" si="92"/>
        <v>0.1111111111111111</v>
      </c>
      <c r="AC177" s="237">
        <v>0.8</v>
      </c>
      <c r="AD177" s="239">
        <f t="shared" si="93"/>
        <v>0.29629629629629628</v>
      </c>
      <c r="AE177" s="237">
        <f>L177-AA177-AC177</f>
        <v>1.6000000000000003</v>
      </c>
      <c r="AF177" s="237"/>
      <c r="AG177" s="237"/>
      <c r="AH177" s="239">
        <f t="shared" si="95"/>
        <v>0.59259259259259267</v>
      </c>
      <c r="AI177" s="250"/>
      <c r="AJ177" s="252"/>
      <c r="AK177" s="235" t="s">
        <v>67</v>
      </c>
      <c r="AL177" s="242"/>
      <c r="AM177" s="259">
        <f t="shared" si="78"/>
        <v>2.7</v>
      </c>
      <c r="AN177" s="259">
        <f t="shared" si="79"/>
        <v>0</v>
      </c>
      <c r="AO177" s="259">
        <f t="shared" si="80"/>
        <v>2.7</v>
      </c>
      <c r="AP177" s="259">
        <f t="shared" si="81"/>
        <v>0</v>
      </c>
      <c r="AQ177" s="244"/>
      <c r="AR177" s="244"/>
      <c r="AS177" s="244"/>
      <c r="AW177" s="245"/>
      <c r="AX177" s="245"/>
      <c r="AY177" s="245"/>
      <c r="AZ177" s="245"/>
      <c r="BA177" s="245"/>
      <c r="BB177" s="245"/>
      <c r="BD177" s="246"/>
      <c r="BE177" s="246"/>
      <c r="BF177" s="246"/>
      <c r="BG177" s="246"/>
      <c r="BH177" s="246"/>
      <c r="BI177" s="246"/>
      <c r="BK177" s="245"/>
      <c r="BL177" s="245"/>
      <c r="BM177" s="245"/>
      <c r="BN177" s="245"/>
      <c r="BP177" s="246"/>
      <c r="BQ177" s="246"/>
      <c r="BR177" s="246"/>
      <c r="BS177" s="246"/>
    </row>
    <row r="178" spans="1:71" ht="15.95" customHeight="1">
      <c r="A178" s="231">
        <f t="shared" si="77"/>
        <v>166</v>
      </c>
      <c r="B178" s="231" t="s">
        <v>1070</v>
      </c>
      <c r="C178" s="233" t="s">
        <v>773</v>
      </c>
      <c r="D178" s="233"/>
      <c r="E178" s="233" t="s">
        <v>81</v>
      </c>
      <c r="F178" s="232" t="s">
        <v>545</v>
      </c>
      <c r="G178" s="234"/>
      <c r="H178" s="234"/>
      <c r="I178" s="234"/>
      <c r="J178" s="235"/>
      <c r="K178" s="242"/>
      <c r="L178" s="236">
        <v>5.5010000000000003</v>
      </c>
      <c r="M178" s="237"/>
      <c r="N178" s="238">
        <v>5</v>
      </c>
      <c r="O178" s="236">
        <v>0</v>
      </c>
      <c r="P178" s="236">
        <v>5.5010000000000003</v>
      </c>
      <c r="Q178" s="236">
        <v>0</v>
      </c>
      <c r="R178" s="236">
        <v>0</v>
      </c>
      <c r="S178" s="236">
        <v>0</v>
      </c>
      <c r="T178" s="236">
        <v>0</v>
      </c>
      <c r="U178" s="237"/>
      <c r="V178" s="237"/>
      <c r="W178" s="237"/>
      <c r="X178" s="237"/>
      <c r="Y178" s="237">
        <v>1.45</v>
      </c>
      <c r="Z178" s="239">
        <f t="shared" si="100"/>
        <v>0.26358843846573349</v>
      </c>
      <c r="AA178" s="237">
        <v>1.5</v>
      </c>
      <c r="AB178" s="239">
        <f t="shared" si="92"/>
        <v>0.27267769496455191</v>
      </c>
      <c r="AC178" s="237">
        <v>0.151</v>
      </c>
      <c r="AD178" s="239">
        <f t="shared" si="93"/>
        <v>2.7449554626431557E-2</v>
      </c>
      <c r="AE178" s="237">
        <f>L178-Y178-AA178-AC178</f>
        <v>2.4000000000000004</v>
      </c>
      <c r="AF178" s="237"/>
      <c r="AG178" s="237"/>
      <c r="AH178" s="239">
        <f t="shared" si="95"/>
        <v>0.4362843119432831</v>
      </c>
      <c r="AI178" s="250"/>
      <c r="AJ178" s="252"/>
      <c r="AK178" s="235" t="s">
        <v>67</v>
      </c>
      <c r="AL178" s="242"/>
      <c r="AM178" s="259">
        <f t="shared" si="78"/>
        <v>5.5010000000000003</v>
      </c>
      <c r="AN178" s="259">
        <f t="shared" si="79"/>
        <v>0</v>
      </c>
      <c r="AO178" s="259">
        <f t="shared" si="80"/>
        <v>5.5010000000000003</v>
      </c>
      <c r="AP178" s="259">
        <f t="shared" si="81"/>
        <v>0</v>
      </c>
      <c r="AQ178" s="244"/>
      <c r="AR178" s="244"/>
      <c r="AS178" s="244">
        <f t="shared" si="98"/>
        <v>5.5010000000000003</v>
      </c>
      <c r="AT178" s="243">
        <f t="shared" si="88"/>
        <v>5.5010000000000003</v>
      </c>
      <c r="AU178" s="243">
        <v>5501</v>
      </c>
      <c r="AW178" s="245">
        <v>0</v>
      </c>
      <c r="AX178" s="245">
        <v>5501</v>
      </c>
      <c r="AY178" s="245"/>
      <c r="AZ178" s="245">
        <v>0</v>
      </c>
      <c r="BA178" s="245">
        <v>0</v>
      </c>
      <c r="BB178" s="245">
        <v>0</v>
      </c>
      <c r="BD178" s="246">
        <f t="shared" si="86"/>
        <v>0</v>
      </c>
      <c r="BE178" s="246">
        <f t="shared" si="86"/>
        <v>5.5010000000000003</v>
      </c>
      <c r="BF178" s="246">
        <f t="shared" ref="BF178:BF201" si="101">AY178/$BD$12</f>
        <v>0</v>
      </c>
      <c r="BG178" s="246">
        <f t="shared" ref="BG178:BG201" si="102">AZ178/$BD$12</f>
        <v>0</v>
      </c>
      <c r="BH178" s="246">
        <f t="shared" ref="BH178:BH201" si="103">BA178/$BD$12</f>
        <v>0</v>
      </c>
      <c r="BI178" s="246">
        <f t="shared" ref="BI178:BI201" si="104">BB178/$BD$12</f>
        <v>0</v>
      </c>
      <c r="BK178" s="245">
        <v>4600</v>
      </c>
      <c r="BL178" s="245">
        <v>1500</v>
      </c>
      <c r="BM178" s="245">
        <v>151</v>
      </c>
      <c r="BN178" s="245">
        <v>0</v>
      </c>
      <c r="BP178" s="246">
        <f t="shared" si="99"/>
        <v>4.5999999999999996</v>
      </c>
      <c r="BQ178" s="246">
        <f t="shared" si="99"/>
        <v>1.5</v>
      </c>
      <c r="BR178" s="246">
        <f t="shared" si="99"/>
        <v>0.151</v>
      </c>
      <c r="BS178" s="246">
        <f t="shared" si="89"/>
        <v>0</v>
      </c>
    </row>
    <row r="179" spans="1:71" ht="15.95" customHeight="1">
      <c r="A179" s="231">
        <f t="shared" si="77"/>
        <v>167</v>
      </c>
      <c r="B179" s="231" t="s">
        <v>1071</v>
      </c>
      <c r="C179" s="233" t="s">
        <v>774</v>
      </c>
      <c r="D179" s="233"/>
      <c r="E179" s="233" t="s">
        <v>942</v>
      </c>
      <c r="F179" s="232" t="s">
        <v>545</v>
      </c>
      <c r="G179" s="234"/>
      <c r="H179" s="234"/>
      <c r="I179" s="234"/>
      <c r="J179" s="235"/>
      <c r="K179" s="242"/>
      <c r="L179" s="236">
        <v>2.5</v>
      </c>
      <c r="M179" s="237"/>
      <c r="N179" s="238">
        <v>4</v>
      </c>
      <c r="O179" s="236">
        <v>0</v>
      </c>
      <c r="P179" s="236">
        <v>1.8</v>
      </c>
      <c r="Q179" s="236">
        <v>0.7</v>
      </c>
      <c r="R179" s="236">
        <v>0</v>
      </c>
      <c r="S179" s="236">
        <v>0</v>
      </c>
      <c r="T179" s="236">
        <v>0</v>
      </c>
      <c r="U179" s="237"/>
      <c r="V179" s="237"/>
      <c r="W179" s="237"/>
      <c r="X179" s="237"/>
      <c r="Y179" s="237">
        <v>2.2999999999999998</v>
      </c>
      <c r="Z179" s="239">
        <f t="shared" si="100"/>
        <v>0.91999999999999993</v>
      </c>
      <c r="AA179" s="237">
        <v>0.2</v>
      </c>
      <c r="AB179" s="239">
        <f t="shared" si="92"/>
        <v>0.08</v>
      </c>
      <c r="AC179" s="237">
        <v>0</v>
      </c>
      <c r="AD179" s="239">
        <f t="shared" si="93"/>
        <v>0</v>
      </c>
      <c r="AE179" s="237">
        <v>0</v>
      </c>
      <c r="AF179" s="237"/>
      <c r="AG179" s="237"/>
      <c r="AH179" s="239">
        <f t="shared" si="95"/>
        <v>0</v>
      </c>
      <c r="AI179" s="250"/>
      <c r="AJ179" s="252"/>
      <c r="AK179" s="235" t="s">
        <v>67</v>
      </c>
      <c r="AL179" s="242"/>
      <c r="AM179" s="259">
        <f t="shared" si="78"/>
        <v>2.5</v>
      </c>
      <c r="AN179" s="259">
        <f t="shared" si="79"/>
        <v>0</v>
      </c>
      <c r="AO179" s="259">
        <f t="shared" si="80"/>
        <v>2.5</v>
      </c>
      <c r="AP179" s="259">
        <f t="shared" si="81"/>
        <v>0</v>
      </c>
      <c r="AQ179" s="244"/>
      <c r="AR179" s="244"/>
      <c r="AS179" s="244">
        <f t="shared" si="98"/>
        <v>2.5</v>
      </c>
      <c r="AT179" s="243">
        <f t="shared" si="88"/>
        <v>2.5</v>
      </c>
      <c r="AU179" s="243">
        <v>2500</v>
      </c>
      <c r="AW179" s="245">
        <v>0</v>
      </c>
      <c r="AX179" s="245">
        <v>1800</v>
      </c>
      <c r="AY179" s="245">
        <v>700</v>
      </c>
      <c r="AZ179" s="245">
        <v>0</v>
      </c>
      <c r="BA179" s="245">
        <v>0</v>
      </c>
      <c r="BB179" s="245">
        <v>0</v>
      </c>
      <c r="BD179" s="246">
        <f t="shared" si="86"/>
        <v>0</v>
      </c>
      <c r="BE179" s="246">
        <f t="shared" si="86"/>
        <v>1.8</v>
      </c>
      <c r="BF179" s="246">
        <f t="shared" si="101"/>
        <v>0.7</v>
      </c>
      <c r="BG179" s="246">
        <f t="shared" si="102"/>
        <v>0</v>
      </c>
      <c r="BH179" s="246">
        <f t="shared" si="103"/>
        <v>0</v>
      </c>
      <c r="BI179" s="246">
        <f t="shared" si="104"/>
        <v>0</v>
      </c>
      <c r="BK179" s="245">
        <v>2300</v>
      </c>
      <c r="BL179" s="245">
        <v>200</v>
      </c>
      <c r="BM179" s="245">
        <v>0</v>
      </c>
      <c r="BN179" s="245">
        <v>0</v>
      </c>
      <c r="BP179" s="246">
        <f t="shared" si="99"/>
        <v>2.2999999999999998</v>
      </c>
      <c r="BQ179" s="246">
        <f t="shared" si="99"/>
        <v>0.2</v>
      </c>
      <c r="BR179" s="246">
        <f t="shared" si="99"/>
        <v>0</v>
      </c>
      <c r="BS179" s="246">
        <f t="shared" si="89"/>
        <v>0</v>
      </c>
    </row>
    <row r="180" spans="1:71" ht="15.95" customHeight="1">
      <c r="A180" s="231">
        <f t="shared" si="77"/>
        <v>168</v>
      </c>
      <c r="B180" s="231" t="s">
        <v>1072</v>
      </c>
      <c r="C180" s="233" t="s">
        <v>775</v>
      </c>
      <c r="D180" s="233"/>
      <c r="E180" s="233" t="s">
        <v>946</v>
      </c>
      <c r="F180" s="232" t="s">
        <v>545</v>
      </c>
      <c r="G180" s="234"/>
      <c r="H180" s="234"/>
      <c r="I180" s="234"/>
      <c r="J180" s="235"/>
      <c r="K180" s="242"/>
      <c r="L180" s="236">
        <v>2.3250000000000002</v>
      </c>
      <c r="M180" s="237"/>
      <c r="N180" s="238">
        <v>3</v>
      </c>
      <c r="O180" s="236">
        <v>0</v>
      </c>
      <c r="P180" s="236">
        <v>0</v>
      </c>
      <c r="Q180" s="236">
        <v>2.3250000000000002</v>
      </c>
      <c r="R180" s="236">
        <v>0</v>
      </c>
      <c r="S180" s="236">
        <v>0</v>
      </c>
      <c r="T180" s="236">
        <v>0</v>
      </c>
      <c r="U180" s="237"/>
      <c r="V180" s="237"/>
      <c r="W180" s="237"/>
      <c r="X180" s="237"/>
      <c r="Y180" s="237">
        <v>1.2</v>
      </c>
      <c r="Z180" s="239">
        <f t="shared" si="100"/>
        <v>0.5161290322580645</v>
      </c>
      <c r="AA180" s="237">
        <v>0.2</v>
      </c>
      <c r="AB180" s="239">
        <f t="shared" si="92"/>
        <v>8.6021505376344079E-2</v>
      </c>
      <c r="AC180" s="237">
        <v>0.5</v>
      </c>
      <c r="AD180" s="239">
        <f t="shared" si="93"/>
        <v>0.21505376344086019</v>
      </c>
      <c r="AE180" s="237">
        <v>0.42499999999999999</v>
      </c>
      <c r="AF180" s="237"/>
      <c r="AG180" s="237"/>
      <c r="AH180" s="239">
        <f t="shared" si="95"/>
        <v>0.18279569892473116</v>
      </c>
      <c r="AI180" s="250"/>
      <c r="AJ180" s="252"/>
      <c r="AK180" s="235" t="s">
        <v>67</v>
      </c>
      <c r="AL180" s="242"/>
      <c r="AM180" s="259">
        <f t="shared" si="78"/>
        <v>2.3250000000000002</v>
      </c>
      <c r="AN180" s="259">
        <f t="shared" si="79"/>
        <v>0</v>
      </c>
      <c r="AO180" s="259">
        <f t="shared" si="80"/>
        <v>2.3249999999999997</v>
      </c>
      <c r="AP180" s="259">
        <f t="shared" si="81"/>
        <v>0</v>
      </c>
      <c r="AQ180" s="244"/>
      <c r="AR180" s="244"/>
      <c r="AS180" s="244">
        <f t="shared" si="98"/>
        <v>2.3250000000000002</v>
      </c>
      <c r="AT180" s="243">
        <f t="shared" si="88"/>
        <v>2.3250000000000002</v>
      </c>
      <c r="AU180" s="243">
        <v>2325</v>
      </c>
      <c r="AW180" s="245">
        <v>0</v>
      </c>
      <c r="AX180" s="245"/>
      <c r="AY180" s="245">
        <v>2325</v>
      </c>
      <c r="AZ180" s="245">
        <v>0</v>
      </c>
      <c r="BA180" s="245">
        <v>0</v>
      </c>
      <c r="BB180" s="245">
        <v>0</v>
      </c>
      <c r="BD180" s="246">
        <f t="shared" si="86"/>
        <v>0</v>
      </c>
      <c r="BE180" s="246">
        <f t="shared" si="86"/>
        <v>0</v>
      </c>
      <c r="BF180" s="246">
        <f t="shared" si="101"/>
        <v>2.3250000000000002</v>
      </c>
      <c r="BG180" s="246">
        <f t="shared" si="102"/>
        <v>0</v>
      </c>
      <c r="BH180" s="246">
        <f t="shared" si="103"/>
        <v>0</v>
      </c>
      <c r="BI180" s="246">
        <f t="shared" si="104"/>
        <v>0</v>
      </c>
      <c r="BK180" s="245">
        <v>1200</v>
      </c>
      <c r="BL180" s="245">
        <v>200</v>
      </c>
      <c r="BM180" s="245">
        <v>500</v>
      </c>
      <c r="BN180" s="245">
        <v>425</v>
      </c>
      <c r="BP180" s="246">
        <f t="shared" si="99"/>
        <v>1.2</v>
      </c>
      <c r="BQ180" s="246">
        <f t="shared" si="99"/>
        <v>0.2</v>
      </c>
      <c r="BR180" s="246">
        <f t="shared" si="99"/>
        <v>0.5</v>
      </c>
      <c r="BS180" s="246">
        <f t="shared" si="89"/>
        <v>0.42499999999999999</v>
      </c>
    </row>
    <row r="181" spans="1:71" ht="15.95" customHeight="1">
      <c r="A181" s="231">
        <f t="shared" si="77"/>
        <v>169</v>
      </c>
      <c r="B181" s="231" t="s">
        <v>1073</v>
      </c>
      <c r="C181" s="233" t="s">
        <v>776</v>
      </c>
      <c r="D181" s="233"/>
      <c r="E181" s="233" t="s">
        <v>944</v>
      </c>
      <c r="F181" s="232" t="s">
        <v>545</v>
      </c>
      <c r="G181" s="234"/>
      <c r="H181" s="234"/>
      <c r="I181" s="234"/>
      <c r="J181" s="235"/>
      <c r="K181" s="242"/>
      <c r="L181" s="236">
        <v>1.9419999999999999</v>
      </c>
      <c r="M181" s="237"/>
      <c r="N181" s="238">
        <v>4</v>
      </c>
      <c r="O181" s="236">
        <f>L181-S181</f>
        <v>0.44199999999999995</v>
      </c>
      <c r="P181" s="236">
        <v>0</v>
      </c>
      <c r="Q181" s="236">
        <v>0</v>
      </c>
      <c r="R181" s="236">
        <v>0</v>
      </c>
      <c r="S181" s="236">
        <v>1.5</v>
      </c>
      <c r="T181" s="236">
        <v>0</v>
      </c>
      <c r="U181" s="237"/>
      <c r="V181" s="237"/>
      <c r="W181" s="237"/>
      <c r="X181" s="237"/>
      <c r="Y181" s="237">
        <v>1.5</v>
      </c>
      <c r="Z181" s="239">
        <f t="shared" si="100"/>
        <v>0.77239958805355302</v>
      </c>
      <c r="AA181" s="237">
        <v>0</v>
      </c>
      <c r="AB181" s="239">
        <f t="shared" si="92"/>
        <v>0</v>
      </c>
      <c r="AC181" s="237">
        <v>0</v>
      </c>
      <c r="AD181" s="239">
        <f t="shared" si="93"/>
        <v>0</v>
      </c>
      <c r="AE181" s="237">
        <v>0.442</v>
      </c>
      <c r="AF181" s="237"/>
      <c r="AG181" s="237"/>
      <c r="AH181" s="239">
        <f t="shared" si="95"/>
        <v>0.22760041194644698</v>
      </c>
      <c r="AI181" s="250"/>
      <c r="AJ181" s="252"/>
      <c r="AK181" s="235" t="s">
        <v>67</v>
      </c>
      <c r="AL181" s="242"/>
      <c r="AM181" s="259">
        <f t="shared" si="78"/>
        <v>1.9419999999999999</v>
      </c>
      <c r="AN181" s="259">
        <f t="shared" si="79"/>
        <v>0</v>
      </c>
      <c r="AO181" s="259">
        <f t="shared" si="80"/>
        <v>1.9419999999999999</v>
      </c>
      <c r="AP181" s="259">
        <f t="shared" si="81"/>
        <v>0</v>
      </c>
      <c r="AQ181" s="244"/>
      <c r="AR181" s="244"/>
      <c r="AS181" s="244">
        <f t="shared" si="98"/>
        <v>1.9419999999999999</v>
      </c>
      <c r="AT181" s="243">
        <f t="shared" si="88"/>
        <v>1.9419999999999999</v>
      </c>
      <c r="AU181" s="243">
        <v>1942</v>
      </c>
      <c r="AW181" s="245">
        <v>0</v>
      </c>
      <c r="AX181" s="245"/>
      <c r="AY181" s="245"/>
      <c r="AZ181" s="245">
        <v>0</v>
      </c>
      <c r="BA181" s="245">
        <v>1500</v>
      </c>
      <c r="BB181" s="245"/>
      <c r="BD181" s="246">
        <f t="shared" si="86"/>
        <v>0</v>
      </c>
      <c r="BE181" s="246">
        <f t="shared" si="86"/>
        <v>0</v>
      </c>
      <c r="BF181" s="246">
        <f t="shared" si="101"/>
        <v>0</v>
      </c>
      <c r="BG181" s="246">
        <f t="shared" si="102"/>
        <v>0</v>
      </c>
      <c r="BH181" s="246">
        <f t="shared" si="103"/>
        <v>1.5</v>
      </c>
      <c r="BI181" s="246">
        <f t="shared" si="104"/>
        <v>0</v>
      </c>
      <c r="BK181" s="245">
        <v>1500</v>
      </c>
      <c r="BL181" s="245">
        <v>0</v>
      </c>
      <c r="BM181" s="245">
        <v>0</v>
      </c>
      <c r="BN181" s="245">
        <v>442</v>
      </c>
      <c r="BP181" s="246">
        <f t="shared" si="99"/>
        <v>1.5</v>
      </c>
      <c r="BQ181" s="246">
        <f t="shared" si="99"/>
        <v>0</v>
      </c>
      <c r="BR181" s="246">
        <f t="shared" si="99"/>
        <v>0</v>
      </c>
      <c r="BS181" s="246">
        <f t="shared" si="89"/>
        <v>0.442</v>
      </c>
    </row>
    <row r="182" spans="1:71" ht="15.95" customHeight="1">
      <c r="A182" s="231">
        <f t="shared" si="77"/>
        <v>170</v>
      </c>
      <c r="B182" s="231" t="s">
        <v>1074</v>
      </c>
      <c r="C182" s="233" t="s">
        <v>777</v>
      </c>
      <c r="D182" s="233"/>
      <c r="E182" s="233" t="s">
        <v>944</v>
      </c>
      <c r="F182" s="232" t="s">
        <v>545</v>
      </c>
      <c r="G182" s="234"/>
      <c r="H182" s="234"/>
      <c r="I182" s="234"/>
      <c r="J182" s="235"/>
      <c r="K182" s="242"/>
      <c r="L182" s="236">
        <v>1.9510000000000001</v>
      </c>
      <c r="M182" s="237"/>
      <c r="N182" s="238">
        <v>5</v>
      </c>
      <c r="O182" s="236">
        <v>0</v>
      </c>
      <c r="P182" s="236">
        <v>1.9510000000000001</v>
      </c>
      <c r="Q182" s="236">
        <v>0</v>
      </c>
      <c r="R182" s="236">
        <v>0</v>
      </c>
      <c r="S182" s="236">
        <v>0</v>
      </c>
      <c r="T182" s="236">
        <v>0</v>
      </c>
      <c r="U182" s="237"/>
      <c r="V182" s="237"/>
      <c r="W182" s="237"/>
      <c r="X182" s="237"/>
      <c r="Y182" s="237">
        <v>0.3</v>
      </c>
      <c r="Z182" s="239">
        <f t="shared" si="100"/>
        <v>0.15376729882111737</v>
      </c>
      <c r="AA182" s="237">
        <v>0.2</v>
      </c>
      <c r="AB182" s="239">
        <f t="shared" si="92"/>
        <v>0.10251153254741159</v>
      </c>
      <c r="AC182" s="237">
        <v>0.4</v>
      </c>
      <c r="AD182" s="239">
        <f t="shared" si="93"/>
        <v>0.20502306509482318</v>
      </c>
      <c r="AE182" s="237">
        <f>L182-Y182-AA182-AC182</f>
        <v>1.0510000000000002</v>
      </c>
      <c r="AF182" s="237"/>
      <c r="AG182" s="237"/>
      <c r="AH182" s="239">
        <f t="shared" si="95"/>
        <v>0.53869810353664793</v>
      </c>
      <c r="AI182" s="250"/>
      <c r="AJ182" s="252"/>
      <c r="AK182" s="235" t="s">
        <v>67</v>
      </c>
      <c r="AL182" s="242"/>
      <c r="AM182" s="259">
        <f t="shared" si="78"/>
        <v>1.9510000000000001</v>
      </c>
      <c r="AN182" s="259">
        <f t="shared" si="79"/>
        <v>0</v>
      </c>
      <c r="AO182" s="259">
        <f t="shared" si="80"/>
        <v>1.9510000000000001</v>
      </c>
      <c r="AP182" s="259">
        <f t="shared" si="81"/>
        <v>0</v>
      </c>
      <c r="AQ182" s="244"/>
      <c r="AR182" s="244"/>
      <c r="AS182" s="244">
        <f t="shared" si="98"/>
        <v>1.9510000000000001</v>
      </c>
      <c r="AT182" s="243">
        <f t="shared" si="88"/>
        <v>1.9510000000000001</v>
      </c>
      <c r="AU182" s="243">
        <v>1951</v>
      </c>
      <c r="AW182" s="245">
        <v>0</v>
      </c>
      <c r="AX182" s="245">
        <v>1951</v>
      </c>
      <c r="AY182" s="245">
        <v>0</v>
      </c>
      <c r="AZ182" s="245">
        <v>0</v>
      </c>
      <c r="BA182" s="245">
        <v>0</v>
      </c>
      <c r="BB182" s="245">
        <v>0</v>
      </c>
      <c r="BD182" s="246">
        <f t="shared" si="86"/>
        <v>0</v>
      </c>
      <c r="BE182" s="246">
        <f t="shared" si="86"/>
        <v>1.9510000000000001</v>
      </c>
      <c r="BF182" s="246">
        <f t="shared" si="101"/>
        <v>0</v>
      </c>
      <c r="BG182" s="246">
        <f t="shared" si="102"/>
        <v>0</v>
      </c>
      <c r="BH182" s="246">
        <f t="shared" si="103"/>
        <v>0</v>
      </c>
      <c r="BI182" s="246">
        <f t="shared" si="104"/>
        <v>0</v>
      </c>
      <c r="BK182" s="245">
        <v>800</v>
      </c>
      <c r="BL182" s="245">
        <v>400</v>
      </c>
      <c r="BM182" s="245">
        <v>400</v>
      </c>
      <c r="BN182" s="245">
        <v>1102</v>
      </c>
      <c r="BP182" s="246">
        <f t="shared" si="99"/>
        <v>0.8</v>
      </c>
      <c r="BQ182" s="246">
        <f t="shared" si="99"/>
        <v>0.4</v>
      </c>
      <c r="BR182" s="246">
        <f t="shared" si="99"/>
        <v>0.4</v>
      </c>
      <c r="BS182" s="246">
        <f t="shared" si="89"/>
        <v>1.1020000000000001</v>
      </c>
    </row>
    <row r="183" spans="1:71" ht="15.95" customHeight="1">
      <c r="A183" s="231">
        <f t="shared" si="77"/>
        <v>171</v>
      </c>
      <c r="B183" s="231" t="s">
        <v>1075</v>
      </c>
      <c r="C183" s="233" t="s">
        <v>778</v>
      </c>
      <c r="D183" s="233"/>
      <c r="E183" s="233" t="s">
        <v>947</v>
      </c>
      <c r="F183" s="232" t="s">
        <v>545</v>
      </c>
      <c r="G183" s="234"/>
      <c r="H183" s="234"/>
      <c r="I183" s="234"/>
      <c r="J183" s="235"/>
      <c r="K183" s="242"/>
      <c r="L183" s="236">
        <v>1.6060000000000001</v>
      </c>
      <c r="M183" s="237"/>
      <c r="N183" s="238">
        <v>3</v>
      </c>
      <c r="O183" s="236">
        <v>0.5</v>
      </c>
      <c r="P183" s="236">
        <v>0</v>
      </c>
      <c r="Q183" s="236">
        <f>L183-O183</f>
        <v>1.1060000000000001</v>
      </c>
      <c r="R183" s="236">
        <v>0</v>
      </c>
      <c r="S183" s="236">
        <v>0</v>
      </c>
      <c r="T183" s="236">
        <v>0</v>
      </c>
      <c r="U183" s="237"/>
      <c r="V183" s="237"/>
      <c r="W183" s="237"/>
      <c r="X183" s="237"/>
      <c r="Y183" s="237">
        <v>0.1</v>
      </c>
      <c r="Z183" s="239">
        <f t="shared" si="100"/>
        <v>6.2266500622665005E-2</v>
      </c>
      <c r="AA183" s="237">
        <v>0</v>
      </c>
      <c r="AB183" s="239">
        <f t="shared" si="92"/>
        <v>0</v>
      </c>
      <c r="AC183" s="237">
        <v>0.9</v>
      </c>
      <c r="AD183" s="239">
        <f t="shared" si="93"/>
        <v>0.56039850560398508</v>
      </c>
      <c r="AE183" s="237">
        <v>0.60599999999999998</v>
      </c>
      <c r="AF183" s="237"/>
      <c r="AG183" s="237"/>
      <c r="AH183" s="239">
        <f t="shared" si="95"/>
        <v>0.37733499377334989</v>
      </c>
      <c r="AI183" s="250"/>
      <c r="AJ183" s="252"/>
      <c r="AK183" s="235" t="s">
        <v>67</v>
      </c>
      <c r="AL183" s="242"/>
      <c r="AM183" s="259">
        <f t="shared" si="78"/>
        <v>1.6060000000000001</v>
      </c>
      <c r="AN183" s="259">
        <f t="shared" si="79"/>
        <v>0</v>
      </c>
      <c r="AO183" s="259">
        <f t="shared" si="80"/>
        <v>1.6059999999999999</v>
      </c>
      <c r="AP183" s="259">
        <f t="shared" si="81"/>
        <v>0</v>
      </c>
      <c r="AQ183" s="244"/>
      <c r="AR183" s="244"/>
      <c r="AS183" s="244">
        <f t="shared" si="98"/>
        <v>1.6060000000000001</v>
      </c>
      <c r="AT183" s="243">
        <f t="shared" si="88"/>
        <v>1.6060000000000001</v>
      </c>
      <c r="AU183" s="243">
        <v>1606</v>
      </c>
      <c r="AW183" s="245">
        <v>500</v>
      </c>
      <c r="AX183" s="245">
        <v>0</v>
      </c>
      <c r="AY183" s="245">
        <v>0</v>
      </c>
      <c r="AZ183" s="245">
        <v>0</v>
      </c>
      <c r="BA183" s="245">
        <v>0</v>
      </c>
      <c r="BB183" s="245">
        <v>0</v>
      </c>
      <c r="BD183" s="246">
        <f t="shared" si="86"/>
        <v>0.5</v>
      </c>
      <c r="BE183" s="246">
        <f t="shared" si="86"/>
        <v>0</v>
      </c>
      <c r="BF183" s="246">
        <f t="shared" si="101"/>
        <v>0</v>
      </c>
      <c r="BG183" s="246">
        <f t="shared" si="102"/>
        <v>0</v>
      </c>
      <c r="BH183" s="246">
        <f t="shared" si="103"/>
        <v>0</v>
      </c>
      <c r="BI183" s="246">
        <f t="shared" si="104"/>
        <v>0</v>
      </c>
      <c r="BK183" s="245">
        <v>100</v>
      </c>
      <c r="BL183" s="245">
        <v>0</v>
      </c>
      <c r="BM183" s="245">
        <v>900</v>
      </c>
      <c r="BN183" s="245">
        <v>606</v>
      </c>
      <c r="BP183" s="246">
        <f t="shared" si="99"/>
        <v>0.1</v>
      </c>
      <c r="BQ183" s="246">
        <f t="shared" si="99"/>
        <v>0</v>
      </c>
      <c r="BR183" s="246">
        <f t="shared" si="99"/>
        <v>0.9</v>
      </c>
      <c r="BS183" s="246">
        <f t="shared" si="89"/>
        <v>0.60599999999999998</v>
      </c>
    </row>
    <row r="184" spans="1:71" ht="15.95" customHeight="1">
      <c r="A184" s="231">
        <f t="shared" si="77"/>
        <v>172</v>
      </c>
      <c r="B184" s="231" t="s">
        <v>1076</v>
      </c>
      <c r="C184" s="233" t="s">
        <v>779</v>
      </c>
      <c r="D184" s="233"/>
      <c r="E184" s="233" t="s">
        <v>948</v>
      </c>
      <c r="F184" s="232" t="s">
        <v>545</v>
      </c>
      <c r="G184" s="234"/>
      <c r="H184" s="234"/>
      <c r="I184" s="234"/>
      <c r="J184" s="235"/>
      <c r="K184" s="242"/>
      <c r="L184" s="236">
        <v>0.495</v>
      </c>
      <c r="M184" s="237"/>
      <c r="N184" s="238">
        <v>4</v>
      </c>
      <c r="O184" s="236">
        <v>0</v>
      </c>
      <c r="P184" s="236">
        <f>L184</f>
        <v>0.495</v>
      </c>
      <c r="Q184" s="236">
        <v>0</v>
      </c>
      <c r="R184" s="236">
        <v>0</v>
      </c>
      <c r="S184" s="236">
        <v>0</v>
      </c>
      <c r="T184" s="236">
        <v>0</v>
      </c>
      <c r="U184" s="237"/>
      <c r="V184" s="237"/>
      <c r="W184" s="237"/>
      <c r="X184" s="237"/>
      <c r="Y184" s="237">
        <v>0.495</v>
      </c>
      <c r="Z184" s="239">
        <f t="shared" si="100"/>
        <v>1</v>
      </c>
      <c r="AA184" s="237">
        <v>0</v>
      </c>
      <c r="AB184" s="239">
        <f t="shared" si="92"/>
        <v>0</v>
      </c>
      <c r="AC184" s="237">
        <v>0</v>
      </c>
      <c r="AD184" s="239">
        <f t="shared" si="93"/>
        <v>0</v>
      </c>
      <c r="AE184" s="237">
        <v>0</v>
      </c>
      <c r="AF184" s="237"/>
      <c r="AG184" s="237"/>
      <c r="AH184" s="239">
        <f t="shared" si="95"/>
        <v>0</v>
      </c>
      <c r="AI184" s="250"/>
      <c r="AJ184" s="252"/>
      <c r="AK184" s="235" t="s">
        <v>67</v>
      </c>
      <c r="AL184" s="242"/>
      <c r="AM184" s="259">
        <f t="shared" si="78"/>
        <v>0.495</v>
      </c>
      <c r="AN184" s="259">
        <f t="shared" si="79"/>
        <v>0</v>
      </c>
      <c r="AO184" s="259">
        <f t="shared" si="80"/>
        <v>0.495</v>
      </c>
      <c r="AP184" s="259">
        <f t="shared" si="81"/>
        <v>0</v>
      </c>
      <c r="AQ184" s="244"/>
      <c r="AR184" s="244"/>
      <c r="AS184" s="244">
        <f t="shared" si="98"/>
        <v>0.495</v>
      </c>
      <c r="AT184" s="243">
        <f t="shared" si="88"/>
        <v>0.495</v>
      </c>
      <c r="AU184" s="243">
        <v>495</v>
      </c>
      <c r="AW184" s="245"/>
      <c r="AX184" s="245">
        <v>0</v>
      </c>
      <c r="AY184" s="245">
        <v>0</v>
      </c>
      <c r="AZ184" s="245"/>
      <c r="BA184" s="245"/>
      <c r="BB184" s="245"/>
      <c r="BD184" s="246">
        <f t="shared" si="86"/>
        <v>0</v>
      </c>
      <c r="BE184" s="246">
        <f t="shared" si="86"/>
        <v>0</v>
      </c>
      <c r="BF184" s="246">
        <f t="shared" si="101"/>
        <v>0</v>
      </c>
      <c r="BG184" s="246">
        <f t="shared" si="102"/>
        <v>0</v>
      </c>
      <c r="BH184" s="246">
        <f t="shared" si="103"/>
        <v>0</v>
      </c>
      <c r="BI184" s="246">
        <f t="shared" si="104"/>
        <v>0</v>
      </c>
      <c r="BK184" s="245">
        <v>495</v>
      </c>
      <c r="BL184" s="245">
        <v>0</v>
      </c>
      <c r="BM184" s="245">
        <v>0</v>
      </c>
      <c r="BN184" s="245">
        <v>0</v>
      </c>
      <c r="BP184" s="246">
        <f t="shared" si="99"/>
        <v>0.495</v>
      </c>
      <c r="BQ184" s="246">
        <f t="shared" si="99"/>
        <v>0</v>
      </c>
      <c r="BR184" s="246">
        <f t="shared" si="99"/>
        <v>0</v>
      </c>
      <c r="BS184" s="246">
        <f t="shared" si="89"/>
        <v>0</v>
      </c>
    </row>
    <row r="185" spans="1:71" ht="15.95" customHeight="1">
      <c r="A185" s="231">
        <f t="shared" si="77"/>
        <v>173</v>
      </c>
      <c r="B185" s="231" t="s">
        <v>1077</v>
      </c>
      <c r="C185" s="233" t="s">
        <v>780</v>
      </c>
      <c r="D185" s="233"/>
      <c r="E185" s="233" t="s">
        <v>949</v>
      </c>
      <c r="F185" s="232" t="s">
        <v>545</v>
      </c>
      <c r="G185" s="234"/>
      <c r="H185" s="234"/>
      <c r="I185" s="234"/>
      <c r="J185" s="235"/>
      <c r="K185" s="242"/>
      <c r="L185" s="236">
        <v>2</v>
      </c>
      <c r="M185" s="237"/>
      <c r="N185" s="238">
        <v>3</v>
      </c>
      <c r="O185" s="236">
        <v>0</v>
      </c>
      <c r="P185" s="236">
        <v>0</v>
      </c>
      <c r="Q185" s="236">
        <f>L185</f>
        <v>2</v>
      </c>
      <c r="R185" s="236">
        <v>0</v>
      </c>
      <c r="S185" s="236">
        <v>0</v>
      </c>
      <c r="T185" s="236">
        <v>0</v>
      </c>
      <c r="U185" s="237"/>
      <c r="V185" s="237"/>
      <c r="W185" s="237"/>
      <c r="X185" s="237"/>
      <c r="Y185" s="237">
        <v>0.5</v>
      </c>
      <c r="Z185" s="239">
        <f t="shared" si="100"/>
        <v>0.25</v>
      </c>
      <c r="AA185" s="237">
        <v>0.6</v>
      </c>
      <c r="AB185" s="239">
        <f t="shared" si="92"/>
        <v>0.3</v>
      </c>
      <c r="AC185" s="237">
        <v>0.5</v>
      </c>
      <c r="AD185" s="239">
        <f t="shared" si="93"/>
        <v>0.25</v>
      </c>
      <c r="AE185" s="237">
        <v>0.4</v>
      </c>
      <c r="AF185" s="237"/>
      <c r="AG185" s="237"/>
      <c r="AH185" s="239">
        <f t="shared" si="95"/>
        <v>0.2</v>
      </c>
      <c r="AI185" s="250"/>
      <c r="AJ185" s="252"/>
      <c r="AK185" s="235" t="s">
        <v>67</v>
      </c>
      <c r="AL185" s="242"/>
      <c r="AM185" s="259">
        <f t="shared" si="78"/>
        <v>2</v>
      </c>
      <c r="AN185" s="259">
        <f t="shared" si="79"/>
        <v>0</v>
      </c>
      <c r="AO185" s="259">
        <f t="shared" si="80"/>
        <v>2</v>
      </c>
      <c r="AP185" s="259">
        <f t="shared" si="81"/>
        <v>0</v>
      </c>
      <c r="AQ185" s="244"/>
      <c r="AR185" s="244"/>
      <c r="AS185" s="244">
        <f t="shared" si="98"/>
        <v>2</v>
      </c>
      <c r="AT185" s="243">
        <f t="shared" si="88"/>
        <v>2</v>
      </c>
      <c r="AU185" s="243">
        <v>2000</v>
      </c>
      <c r="AW185" s="245">
        <v>0</v>
      </c>
      <c r="AX185" s="245"/>
      <c r="AY185" s="245"/>
      <c r="AZ185" s="245"/>
      <c r="BA185" s="245"/>
      <c r="BB185" s="245"/>
      <c r="BD185" s="246">
        <f t="shared" si="86"/>
        <v>0</v>
      </c>
      <c r="BE185" s="246">
        <f t="shared" si="86"/>
        <v>0</v>
      </c>
      <c r="BF185" s="246">
        <f t="shared" si="101"/>
        <v>0</v>
      </c>
      <c r="BG185" s="246">
        <f t="shared" si="102"/>
        <v>0</v>
      </c>
      <c r="BH185" s="246">
        <f t="shared" si="103"/>
        <v>0</v>
      </c>
      <c r="BI185" s="246">
        <f t="shared" si="104"/>
        <v>0</v>
      </c>
      <c r="BK185" s="245">
        <v>500</v>
      </c>
      <c r="BL185" s="245">
        <v>600</v>
      </c>
      <c r="BM185" s="245">
        <v>500</v>
      </c>
      <c r="BN185" s="245">
        <v>400</v>
      </c>
      <c r="BP185" s="246">
        <f t="shared" si="99"/>
        <v>0.5</v>
      </c>
      <c r="BQ185" s="246">
        <f t="shared" si="99"/>
        <v>0.6</v>
      </c>
      <c r="BR185" s="246">
        <f t="shared" si="99"/>
        <v>0.5</v>
      </c>
      <c r="BS185" s="246">
        <f t="shared" si="89"/>
        <v>0.4</v>
      </c>
    </row>
    <row r="186" spans="1:71" ht="15.95" customHeight="1">
      <c r="A186" s="231">
        <f t="shared" si="77"/>
        <v>174</v>
      </c>
      <c r="B186" s="231" t="s">
        <v>1078</v>
      </c>
      <c r="C186" s="233" t="s">
        <v>781</v>
      </c>
      <c r="D186" s="233"/>
      <c r="E186" s="233" t="s">
        <v>950</v>
      </c>
      <c r="F186" s="232" t="s">
        <v>545</v>
      </c>
      <c r="G186" s="234"/>
      <c r="H186" s="234"/>
      <c r="I186" s="234"/>
      <c r="J186" s="235"/>
      <c r="K186" s="242"/>
      <c r="L186" s="236">
        <v>5</v>
      </c>
      <c r="M186" s="237"/>
      <c r="N186" s="238">
        <v>4</v>
      </c>
      <c r="O186" s="236">
        <v>3</v>
      </c>
      <c r="P186" s="236">
        <v>0</v>
      </c>
      <c r="Q186" s="236">
        <v>2</v>
      </c>
      <c r="R186" s="236">
        <v>0</v>
      </c>
      <c r="S186" s="236">
        <v>0</v>
      </c>
      <c r="T186" s="236">
        <v>0</v>
      </c>
      <c r="U186" s="237"/>
      <c r="V186" s="237"/>
      <c r="W186" s="237"/>
      <c r="X186" s="237"/>
      <c r="Y186" s="237">
        <v>1</v>
      </c>
      <c r="Z186" s="239">
        <f t="shared" si="100"/>
        <v>0.2</v>
      </c>
      <c r="AA186" s="237">
        <v>1</v>
      </c>
      <c r="AB186" s="239">
        <f t="shared" si="92"/>
        <v>0.2</v>
      </c>
      <c r="AC186" s="237">
        <v>1.2</v>
      </c>
      <c r="AD186" s="239">
        <f t="shared" si="93"/>
        <v>0.24</v>
      </c>
      <c r="AE186" s="237">
        <v>1.8</v>
      </c>
      <c r="AF186" s="237"/>
      <c r="AG186" s="237"/>
      <c r="AH186" s="239">
        <f t="shared" si="95"/>
        <v>0.36</v>
      </c>
      <c r="AI186" s="250"/>
      <c r="AJ186" s="252"/>
      <c r="AK186" s="235" t="s">
        <v>67</v>
      </c>
      <c r="AL186" s="242"/>
      <c r="AM186" s="259">
        <f t="shared" si="78"/>
        <v>5</v>
      </c>
      <c r="AN186" s="259">
        <f t="shared" si="79"/>
        <v>0</v>
      </c>
      <c r="AO186" s="259">
        <f t="shared" si="80"/>
        <v>5</v>
      </c>
      <c r="AP186" s="259">
        <f t="shared" si="81"/>
        <v>0</v>
      </c>
      <c r="AQ186" s="244"/>
      <c r="AR186" s="244"/>
      <c r="AS186" s="244">
        <f t="shared" si="98"/>
        <v>5</v>
      </c>
      <c r="AT186" s="243">
        <f t="shared" si="88"/>
        <v>5</v>
      </c>
      <c r="AU186" s="243">
        <v>5000</v>
      </c>
      <c r="AW186" s="245">
        <v>3000</v>
      </c>
      <c r="AX186" s="245">
        <v>0</v>
      </c>
      <c r="AY186" s="245">
        <v>2000</v>
      </c>
      <c r="AZ186" s="245">
        <v>0</v>
      </c>
      <c r="BA186" s="245"/>
      <c r="BB186" s="245"/>
      <c r="BD186" s="246">
        <f t="shared" si="86"/>
        <v>3</v>
      </c>
      <c r="BE186" s="246">
        <f t="shared" si="86"/>
        <v>0</v>
      </c>
      <c r="BF186" s="246">
        <f t="shared" si="101"/>
        <v>2</v>
      </c>
      <c r="BG186" s="246">
        <f t="shared" si="102"/>
        <v>0</v>
      </c>
      <c r="BH186" s="246">
        <f t="shared" si="103"/>
        <v>0</v>
      </c>
      <c r="BI186" s="246">
        <f t="shared" si="104"/>
        <v>0</v>
      </c>
      <c r="BK186" s="245">
        <v>1800</v>
      </c>
      <c r="BL186" s="245">
        <v>1000</v>
      </c>
      <c r="BM186" s="245">
        <v>1200</v>
      </c>
      <c r="BN186" s="245">
        <v>1000</v>
      </c>
      <c r="BP186" s="246">
        <f t="shared" si="99"/>
        <v>1.8</v>
      </c>
      <c r="BQ186" s="246">
        <f t="shared" si="99"/>
        <v>1</v>
      </c>
      <c r="BR186" s="246">
        <f t="shared" si="99"/>
        <v>1.2</v>
      </c>
      <c r="BS186" s="246">
        <f t="shared" si="89"/>
        <v>1</v>
      </c>
    </row>
    <row r="187" spans="1:71" ht="15.95" customHeight="1">
      <c r="A187" s="231">
        <f t="shared" si="77"/>
        <v>175</v>
      </c>
      <c r="B187" s="231" t="s">
        <v>1079</v>
      </c>
      <c r="C187" s="233" t="s">
        <v>782</v>
      </c>
      <c r="D187" s="233"/>
      <c r="E187" s="233" t="s">
        <v>942</v>
      </c>
      <c r="F187" s="232" t="s">
        <v>545</v>
      </c>
      <c r="G187" s="234"/>
      <c r="H187" s="234"/>
      <c r="I187" s="234"/>
      <c r="J187" s="235"/>
      <c r="K187" s="242"/>
      <c r="L187" s="236">
        <v>1.5</v>
      </c>
      <c r="M187" s="237"/>
      <c r="N187" s="238">
        <v>4</v>
      </c>
      <c r="O187" s="236">
        <v>0</v>
      </c>
      <c r="P187" s="236">
        <v>1.5</v>
      </c>
      <c r="Q187" s="236">
        <v>0</v>
      </c>
      <c r="R187" s="236">
        <v>0</v>
      </c>
      <c r="S187" s="236">
        <v>0</v>
      </c>
      <c r="T187" s="236">
        <v>0</v>
      </c>
      <c r="U187" s="237"/>
      <c r="V187" s="237"/>
      <c r="W187" s="237"/>
      <c r="X187" s="237"/>
      <c r="Y187" s="237">
        <f>L187-AA187</f>
        <v>0.9</v>
      </c>
      <c r="Z187" s="239">
        <f t="shared" si="100"/>
        <v>0.6</v>
      </c>
      <c r="AA187" s="237">
        <v>0.6</v>
      </c>
      <c r="AB187" s="239">
        <f t="shared" si="92"/>
        <v>0.39999999999999997</v>
      </c>
      <c r="AC187" s="237">
        <v>0</v>
      </c>
      <c r="AD187" s="239">
        <f t="shared" si="93"/>
        <v>0</v>
      </c>
      <c r="AE187" s="237">
        <v>0</v>
      </c>
      <c r="AF187" s="237"/>
      <c r="AG187" s="237"/>
      <c r="AH187" s="239">
        <f t="shared" si="95"/>
        <v>0</v>
      </c>
      <c r="AI187" s="250"/>
      <c r="AJ187" s="252"/>
      <c r="AK187" s="235" t="s">
        <v>67</v>
      </c>
      <c r="AL187" s="242"/>
      <c r="AM187" s="259">
        <f t="shared" si="78"/>
        <v>1.5</v>
      </c>
      <c r="AN187" s="259">
        <f t="shared" si="79"/>
        <v>0</v>
      </c>
      <c r="AO187" s="259">
        <f t="shared" si="80"/>
        <v>1.5</v>
      </c>
      <c r="AP187" s="259">
        <f t="shared" si="81"/>
        <v>0</v>
      </c>
      <c r="AQ187" s="244"/>
      <c r="AR187" s="244"/>
      <c r="AS187" s="244">
        <f t="shared" si="98"/>
        <v>1.5</v>
      </c>
      <c r="AT187" s="243">
        <f t="shared" si="88"/>
        <v>1.5</v>
      </c>
      <c r="AU187" s="243">
        <v>1500</v>
      </c>
      <c r="AW187" s="245"/>
      <c r="AX187" s="245">
        <v>1500</v>
      </c>
      <c r="AY187" s="245"/>
      <c r="AZ187" s="245">
        <v>0</v>
      </c>
      <c r="BA187" s="245"/>
      <c r="BB187" s="245"/>
      <c r="BD187" s="246">
        <f t="shared" si="86"/>
        <v>0</v>
      </c>
      <c r="BE187" s="246">
        <f t="shared" si="86"/>
        <v>1.5</v>
      </c>
      <c r="BF187" s="246">
        <f t="shared" si="101"/>
        <v>0</v>
      </c>
      <c r="BG187" s="246">
        <f t="shared" si="102"/>
        <v>0</v>
      </c>
      <c r="BH187" s="246">
        <f t="shared" si="103"/>
        <v>0</v>
      </c>
      <c r="BI187" s="246">
        <f t="shared" si="104"/>
        <v>0</v>
      </c>
      <c r="BK187" s="245">
        <v>1200</v>
      </c>
      <c r="BL187" s="245">
        <v>600</v>
      </c>
      <c r="BM187" s="245">
        <v>0</v>
      </c>
      <c r="BN187" s="245">
        <v>0</v>
      </c>
      <c r="BP187" s="246">
        <f t="shared" si="99"/>
        <v>1.2</v>
      </c>
      <c r="BQ187" s="246">
        <f t="shared" si="99"/>
        <v>0.6</v>
      </c>
      <c r="BR187" s="246">
        <f t="shared" si="99"/>
        <v>0</v>
      </c>
      <c r="BS187" s="246">
        <f t="shared" si="89"/>
        <v>0</v>
      </c>
    </row>
    <row r="188" spans="1:71" ht="15.95" customHeight="1">
      <c r="A188" s="231">
        <f t="shared" si="77"/>
        <v>176</v>
      </c>
      <c r="B188" s="231" t="s">
        <v>1080</v>
      </c>
      <c r="C188" s="233" t="s">
        <v>783</v>
      </c>
      <c r="D188" s="233"/>
      <c r="E188" s="233" t="s">
        <v>81</v>
      </c>
      <c r="F188" s="232" t="s">
        <v>533</v>
      </c>
      <c r="G188" s="234"/>
      <c r="H188" s="234"/>
      <c r="I188" s="234"/>
      <c r="J188" s="235"/>
      <c r="K188" s="242"/>
      <c r="L188" s="236">
        <v>2.3559999999999999</v>
      </c>
      <c r="M188" s="237"/>
      <c r="N188" s="238">
        <v>3</v>
      </c>
      <c r="O188" s="236">
        <v>0</v>
      </c>
      <c r="P188" s="236">
        <v>0</v>
      </c>
      <c r="Q188" s="236">
        <v>2.3559999999999999</v>
      </c>
      <c r="R188" s="236">
        <v>0</v>
      </c>
      <c r="S188" s="236">
        <v>0</v>
      </c>
      <c r="T188" s="236">
        <v>0</v>
      </c>
      <c r="U188" s="237"/>
      <c r="V188" s="237"/>
      <c r="W188" s="237"/>
      <c r="X188" s="237"/>
      <c r="Y188" s="237">
        <v>0.3</v>
      </c>
      <c r="Z188" s="239">
        <f t="shared" si="100"/>
        <v>0.12733446519524619</v>
      </c>
      <c r="AA188" s="237">
        <v>0.65</v>
      </c>
      <c r="AB188" s="239">
        <f t="shared" si="92"/>
        <v>0.27589134125636677</v>
      </c>
      <c r="AC188" s="237">
        <v>0.45600000000000002</v>
      </c>
      <c r="AD188" s="239">
        <f t="shared" si="93"/>
        <v>0.19354838709677422</v>
      </c>
      <c r="AE188" s="237">
        <f>L188-Y188-AA188-AC188</f>
        <v>0.95000000000000018</v>
      </c>
      <c r="AF188" s="237"/>
      <c r="AG188" s="237"/>
      <c r="AH188" s="239">
        <f t="shared" si="95"/>
        <v>0.40322580645161299</v>
      </c>
      <c r="AI188" s="250"/>
      <c r="AJ188" s="252"/>
      <c r="AK188" s="235" t="s">
        <v>67</v>
      </c>
      <c r="AL188" s="242"/>
      <c r="AM188" s="259">
        <f t="shared" si="78"/>
        <v>2.3559999999999999</v>
      </c>
      <c r="AN188" s="259">
        <f t="shared" si="79"/>
        <v>0</v>
      </c>
      <c r="AO188" s="259">
        <f t="shared" si="80"/>
        <v>2.3559999999999999</v>
      </c>
      <c r="AP188" s="259">
        <f t="shared" si="81"/>
        <v>0</v>
      </c>
      <c r="AQ188" s="244"/>
      <c r="AR188" s="244"/>
      <c r="AS188" s="244">
        <f t="shared" si="98"/>
        <v>2.3559999999999999</v>
      </c>
      <c r="AT188" s="243">
        <f t="shared" si="88"/>
        <v>2.3559999999999999</v>
      </c>
      <c r="AU188" s="243">
        <v>2356</v>
      </c>
      <c r="AW188" s="245">
        <v>0</v>
      </c>
      <c r="AX188" s="245"/>
      <c r="AY188" s="245">
        <v>2356</v>
      </c>
      <c r="AZ188" s="245">
        <v>0</v>
      </c>
      <c r="BA188" s="245">
        <v>0</v>
      </c>
      <c r="BB188" s="245">
        <v>0</v>
      </c>
      <c r="BD188" s="246">
        <f t="shared" si="86"/>
        <v>0</v>
      </c>
      <c r="BE188" s="246">
        <f t="shared" si="86"/>
        <v>0</v>
      </c>
      <c r="BF188" s="246">
        <f t="shared" si="101"/>
        <v>2.3559999999999999</v>
      </c>
      <c r="BG188" s="246">
        <f t="shared" si="102"/>
        <v>0</v>
      </c>
      <c r="BH188" s="246">
        <f t="shared" si="103"/>
        <v>0</v>
      </c>
      <c r="BI188" s="246">
        <f t="shared" si="104"/>
        <v>0</v>
      </c>
      <c r="BK188" s="245">
        <v>1250</v>
      </c>
      <c r="BL188" s="245">
        <v>650</v>
      </c>
      <c r="BM188" s="245">
        <v>456</v>
      </c>
      <c r="BN188" s="245">
        <v>0</v>
      </c>
      <c r="BP188" s="246">
        <f t="shared" si="99"/>
        <v>1.25</v>
      </c>
      <c r="BQ188" s="246">
        <f t="shared" si="99"/>
        <v>0.65</v>
      </c>
      <c r="BR188" s="246">
        <f t="shared" si="99"/>
        <v>0.45600000000000002</v>
      </c>
      <c r="BS188" s="246">
        <f t="shared" si="89"/>
        <v>0</v>
      </c>
    </row>
    <row r="189" spans="1:71" ht="15.95" customHeight="1">
      <c r="A189" s="231">
        <f t="shared" si="77"/>
        <v>177</v>
      </c>
      <c r="B189" s="231" t="s">
        <v>1081</v>
      </c>
      <c r="C189" s="233" t="s">
        <v>784</v>
      </c>
      <c r="D189" s="233" t="s">
        <v>841</v>
      </c>
      <c r="E189" s="233" t="s">
        <v>129</v>
      </c>
      <c r="F189" s="232" t="s">
        <v>533</v>
      </c>
      <c r="G189" s="234"/>
      <c r="H189" s="234"/>
      <c r="I189" s="234"/>
      <c r="J189" s="235"/>
      <c r="K189" s="242"/>
      <c r="L189" s="236">
        <v>1.4239999999999999</v>
      </c>
      <c r="M189" s="237"/>
      <c r="N189" s="238">
        <v>4</v>
      </c>
      <c r="O189" s="236">
        <v>0</v>
      </c>
      <c r="P189" s="236">
        <v>1.4239999999999999</v>
      </c>
      <c r="Q189" s="236">
        <v>0</v>
      </c>
      <c r="R189" s="236">
        <v>0</v>
      </c>
      <c r="S189" s="236">
        <v>0</v>
      </c>
      <c r="T189" s="236">
        <v>0</v>
      </c>
      <c r="U189" s="237"/>
      <c r="V189" s="237"/>
      <c r="W189" s="237"/>
      <c r="X189" s="237"/>
      <c r="Y189" s="237">
        <v>1.4239999999999999</v>
      </c>
      <c r="Z189" s="239">
        <f t="shared" si="100"/>
        <v>1</v>
      </c>
      <c r="AA189" s="237">
        <v>0</v>
      </c>
      <c r="AB189" s="239">
        <f t="shared" si="92"/>
        <v>0</v>
      </c>
      <c r="AC189" s="237">
        <v>0</v>
      </c>
      <c r="AD189" s="239">
        <f t="shared" si="93"/>
        <v>0</v>
      </c>
      <c r="AE189" s="237">
        <v>0</v>
      </c>
      <c r="AF189" s="237"/>
      <c r="AG189" s="237"/>
      <c r="AH189" s="239">
        <f t="shared" si="95"/>
        <v>0</v>
      </c>
      <c r="AI189" s="250"/>
      <c r="AJ189" s="252"/>
      <c r="AK189" s="235" t="s">
        <v>67</v>
      </c>
      <c r="AL189" s="242"/>
      <c r="AM189" s="259">
        <f t="shared" si="78"/>
        <v>1.4239999999999999</v>
      </c>
      <c r="AN189" s="259">
        <f t="shared" si="79"/>
        <v>0</v>
      </c>
      <c r="AO189" s="259">
        <f t="shared" si="80"/>
        <v>1.4239999999999999</v>
      </c>
      <c r="AP189" s="259">
        <f t="shared" si="81"/>
        <v>0</v>
      </c>
      <c r="AQ189" s="244"/>
      <c r="AR189" s="244"/>
      <c r="AS189" s="244">
        <f t="shared" si="98"/>
        <v>1.4239999999999999</v>
      </c>
      <c r="AT189" s="243">
        <f t="shared" si="88"/>
        <v>1.4239999999999999</v>
      </c>
      <c r="AU189" s="243">
        <v>1424</v>
      </c>
      <c r="AW189" s="245">
        <v>0</v>
      </c>
      <c r="AX189" s="245">
        <v>1424</v>
      </c>
      <c r="AY189" s="245"/>
      <c r="AZ189" s="245">
        <v>0</v>
      </c>
      <c r="BA189" s="245">
        <v>0</v>
      </c>
      <c r="BB189" s="245">
        <v>0</v>
      </c>
      <c r="BD189" s="246">
        <f t="shared" si="86"/>
        <v>0</v>
      </c>
      <c r="BE189" s="246">
        <f t="shared" si="86"/>
        <v>1.4239999999999999</v>
      </c>
      <c r="BF189" s="246">
        <f t="shared" si="101"/>
        <v>0</v>
      </c>
      <c r="BG189" s="246">
        <f t="shared" si="102"/>
        <v>0</v>
      </c>
      <c r="BH189" s="246">
        <f t="shared" si="103"/>
        <v>0</v>
      </c>
      <c r="BI189" s="246">
        <f t="shared" si="104"/>
        <v>0</v>
      </c>
      <c r="BK189" s="245">
        <v>1424</v>
      </c>
      <c r="BL189" s="245">
        <v>0</v>
      </c>
      <c r="BM189" s="245">
        <v>0</v>
      </c>
      <c r="BN189" s="245">
        <v>0</v>
      </c>
      <c r="BP189" s="246">
        <f t="shared" si="99"/>
        <v>1.4239999999999999</v>
      </c>
      <c r="BQ189" s="246">
        <f t="shared" si="99"/>
        <v>0</v>
      </c>
      <c r="BR189" s="246">
        <f t="shared" si="99"/>
        <v>0</v>
      </c>
      <c r="BS189" s="246">
        <f t="shared" si="89"/>
        <v>0</v>
      </c>
    </row>
    <row r="190" spans="1:71" ht="15.95" customHeight="1">
      <c r="A190" s="231">
        <f t="shared" si="77"/>
        <v>178</v>
      </c>
      <c r="B190" s="231" t="s">
        <v>1082</v>
      </c>
      <c r="C190" s="233" t="s">
        <v>785</v>
      </c>
      <c r="D190" s="233"/>
      <c r="E190" s="233" t="s">
        <v>952</v>
      </c>
      <c r="F190" s="232" t="s">
        <v>533</v>
      </c>
      <c r="G190" s="234"/>
      <c r="H190" s="234"/>
      <c r="I190" s="234"/>
      <c r="J190" s="235"/>
      <c r="K190" s="242"/>
      <c r="L190" s="236">
        <v>1.3080000000000001</v>
      </c>
      <c r="M190" s="237"/>
      <c r="N190" s="238">
        <v>3</v>
      </c>
      <c r="O190" s="236">
        <v>0</v>
      </c>
      <c r="P190" s="236">
        <v>1.3080000000000001</v>
      </c>
      <c r="Q190" s="236">
        <v>0</v>
      </c>
      <c r="R190" s="236">
        <v>0</v>
      </c>
      <c r="S190" s="236">
        <v>0</v>
      </c>
      <c r="T190" s="236">
        <v>0</v>
      </c>
      <c r="U190" s="237"/>
      <c r="V190" s="237"/>
      <c r="W190" s="237"/>
      <c r="X190" s="237"/>
      <c r="Y190" s="237">
        <f>L190-AA190</f>
        <v>0.69200000000000006</v>
      </c>
      <c r="Z190" s="239">
        <f t="shared" si="100"/>
        <v>0.52905198776758411</v>
      </c>
      <c r="AA190" s="237">
        <v>0.61599999999999999</v>
      </c>
      <c r="AB190" s="239">
        <f t="shared" si="92"/>
        <v>0.47094801223241589</v>
      </c>
      <c r="AC190" s="237">
        <v>0</v>
      </c>
      <c r="AD190" s="239">
        <f t="shared" si="93"/>
        <v>0</v>
      </c>
      <c r="AE190" s="237">
        <v>0</v>
      </c>
      <c r="AF190" s="237"/>
      <c r="AG190" s="237"/>
      <c r="AH190" s="239">
        <f t="shared" si="95"/>
        <v>0</v>
      </c>
      <c r="AI190" s="250"/>
      <c r="AJ190" s="252"/>
      <c r="AK190" s="235" t="s">
        <v>67</v>
      </c>
      <c r="AL190" s="242"/>
      <c r="AM190" s="259">
        <f t="shared" si="78"/>
        <v>1.3080000000000001</v>
      </c>
      <c r="AN190" s="259">
        <f t="shared" si="79"/>
        <v>0</v>
      </c>
      <c r="AO190" s="259">
        <f t="shared" si="80"/>
        <v>1.3080000000000001</v>
      </c>
      <c r="AP190" s="259">
        <f t="shared" si="81"/>
        <v>0</v>
      </c>
      <c r="AQ190" s="244"/>
      <c r="AR190" s="244"/>
      <c r="AS190" s="244">
        <f t="shared" si="98"/>
        <v>1.3080000000000001</v>
      </c>
      <c r="AT190" s="243">
        <f t="shared" si="88"/>
        <v>1.3080000000000001</v>
      </c>
      <c r="AU190" s="243">
        <v>1308</v>
      </c>
      <c r="AW190" s="245">
        <v>0</v>
      </c>
      <c r="AX190" s="245">
        <v>1308</v>
      </c>
      <c r="AY190" s="245"/>
      <c r="AZ190" s="245">
        <v>0</v>
      </c>
      <c r="BA190" s="245">
        <v>0</v>
      </c>
      <c r="BB190" s="245">
        <v>0</v>
      </c>
      <c r="BD190" s="246">
        <f t="shared" si="86"/>
        <v>0</v>
      </c>
      <c r="BE190" s="246">
        <f t="shared" si="86"/>
        <v>1.3080000000000001</v>
      </c>
      <c r="BF190" s="246">
        <f t="shared" si="101"/>
        <v>0</v>
      </c>
      <c r="BG190" s="246">
        <f t="shared" si="102"/>
        <v>0</v>
      </c>
      <c r="BH190" s="246">
        <f t="shared" si="103"/>
        <v>0</v>
      </c>
      <c r="BI190" s="246">
        <f t="shared" si="104"/>
        <v>0</v>
      </c>
      <c r="BK190" s="245">
        <v>1000</v>
      </c>
      <c r="BL190" s="245">
        <v>616</v>
      </c>
      <c r="BM190" s="245">
        <v>0</v>
      </c>
      <c r="BN190" s="245">
        <v>0</v>
      </c>
      <c r="BP190" s="246">
        <f t="shared" si="99"/>
        <v>1</v>
      </c>
      <c r="BQ190" s="246">
        <f t="shared" si="99"/>
        <v>0.61599999999999999</v>
      </c>
      <c r="BR190" s="246">
        <f t="shared" si="99"/>
        <v>0</v>
      </c>
      <c r="BS190" s="246">
        <f t="shared" si="89"/>
        <v>0</v>
      </c>
    </row>
    <row r="191" spans="1:71" ht="15.95" customHeight="1">
      <c r="A191" s="231">
        <f t="shared" si="77"/>
        <v>179</v>
      </c>
      <c r="B191" s="231" t="s">
        <v>1083</v>
      </c>
      <c r="C191" s="233" t="s">
        <v>786</v>
      </c>
      <c r="D191" s="233"/>
      <c r="E191" s="233" t="s">
        <v>129</v>
      </c>
      <c r="F191" s="232" t="s">
        <v>533</v>
      </c>
      <c r="G191" s="234"/>
      <c r="H191" s="234"/>
      <c r="I191" s="234"/>
      <c r="J191" s="235"/>
      <c r="K191" s="242"/>
      <c r="L191" s="236">
        <v>0.27500000000000002</v>
      </c>
      <c r="M191" s="237"/>
      <c r="N191" s="238">
        <v>7</v>
      </c>
      <c r="O191" s="236">
        <v>0</v>
      </c>
      <c r="P191" s="236">
        <v>0.27500000000000002</v>
      </c>
      <c r="Q191" s="236">
        <v>0</v>
      </c>
      <c r="R191" s="236">
        <v>0</v>
      </c>
      <c r="S191" s="236">
        <v>0</v>
      </c>
      <c r="T191" s="236">
        <v>0</v>
      </c>
      <c r="U191" s="237"/>
      <c r="V191" s="237"/>
      <c r="W191" s="237"/>
      <c r="X191" s="237"/>
      <c r="Y191" s="237">
        <v>0.27500000000000002</v>
      </c>
      <c r="Z191" s="239">
        <f t="shared" si="100"/>
        <v>1</v>
      </c>
      <c r="AA191" s="237">
        <v>0</v>
      </c>
      <c r="AB191" s="239">
        <f t="shared" si="92"/>
        <v>0</v>
      </c>
      <c r="AC191" s="237">
        <v>0</v>
      </c>
      <c r="AD191" s="239">
        <f t="shared" si="93"/>
        <v>0</v>
      </c>
      <c r="AE191" s="237">
        <v>0</v>
      </c>
      <c r="AF191" s="237"/>
      <c r="AG191" s="237"/>
      <c r="AH191" s="239">
        <f t="shared" si="95"/>
        <v>0</v>
      </c>
      <c r="AI191" s="250"/>
      <c r="AJ191" s="252"/>
      <c r="AK191" s="235" t="s">
        <v>67</v>
      </c>
      <c r="AL191" s="242"/>
      <c r="AM191" s="259">
        <f t="shared" si="78"/>
        <v>0.27500000000000002</v>
      </c>
      <c r="AN191" s="259">
        <f t="shared" si="79"/>
        <v>0</v>
      </c>
      <c r="AO191" s="259">
        <f t="shared" si="80"/>
        <v>0.27500000000000002</v>
      </c>
      <c r="AP191" s="259">
        <f t="shared" si="81"/>
        <v>0</v>
      </c>
      <c r="AQ191" s="244"/>
      <c r="AR191" s="244"/>
      <c r="AS191" s="244">
        <f t="shared" si="98"/>
        <v>0.27500000000000002</v>
      </c>
      <c r="AT191" s="243">
        <f t="shared" si="88"/>
        <v>0.27500000000000002</v>
      </c>
      <c r="AU191" s="243">
        <v>275</v>
      </c>
      <c r="AW191" s="245">
        <v>0</v>
      </c>
      <c r="AX191" s="245">
        <v>275</v>
      </c>
      <c r="AY191" s="245"/>
      <c r="AZ191" s="245">
        <v>0</v>
      </c>
      <c r="BA191" s="245">
        <v>0</v>
      </c>
      <c r="BB191" s="245">
        <v>0</v>
      </c>
      <c r="BD191" s="246">
        <f t="shared" si="86"/>
        <v>0</v>
      </c>
      <c r="BE191" s="246">
        <f t="shared" si="86"/>
        <v>0.27500000000000002</v>
      </c>
      <c r="BF191" s="246">
        <f t="shared" si="101"/>
        <v>0</v>
      </c>
      <c r="BG191" s="246">
        <f t="shared" si="102"/>
        <v>0</v>
      </c>
      <c r="BH191" s="246">
        <f t="shared" si="103"/>
        <v>0</v>
      </c>
      <c r="BI191" s="246">
        <f t="shared" si="104"/>
        <v>0</v>
      </c>
      <c r="BK191" s="245">
        <v>275</v>
      </c>
      <c r="BL191" s="245">
        <v>0</v>
      </c>
      <c r="BM191" s="245">
        <v>0</v>
      </c>
      <c r="BN191" s="245">
        <v>0</v>
      </c>
      <c r="BP191" s="246">
        <f t="shared" si="99"/>
        <v>0.27500000000000002</v>
      </c>
      <c r="BQ191" s="246">
        <f t="shared" si="99"/>
        <v>0</v>
      </c>
      <c r="BR191" s="246">
        <f t="shared" si="99"/>
        <v>0</v>
      </c>
      <c r="BS191" s="246">
        <f t="shared" si="89"/>
        <v>0</v>
      </c>
    </row>
    <row r="192" spans="1:71" ht="15.95" customHeight="1">
      <c r="A192" s="231">
        <f t="shared" si="77"/>
        <v>180</v>
      </c>
      <c r="B192" s="231" t="s">
        <v>1084</v>
      </c>
      <c r="C192" s="233" t="s">
        <v>787</v>
      </c>
      <c r="D192" s="233" t="s">
        <v>842</v>
      </c>
      <c r="E192" s="233" t="s">
        <v>952</v>
      </c>
      <c r="F192" s="232" t="s">
        <v>533</v>
      </c>
      <c r="G192" s="234"/>
      <c r="H192" s="234"/>
      <c r="I192" s="234"/>
      <c r="J192" s="235"/>
      <c r="K192" s="242"/>
      <c r="L192" s="236">
        <v>0.85</v>
      </c>
      <c r="M192" s="237"/>
      <c r="N192" s="238">
        <v>4</v>
      </c>
      <c r="O192" s="236">
        <v>0</v>
      </c>
      <c r="P192" s="236">
        <v>0.85</v>
      </c>
      <c r="Q192" s="236">
        <v>0</v>
      </c>
      <c r="R192" s="236">
        <v>0</v>
      </c>
      <c r="S192" s="236">
        <v>0</v>
      </c>
      <c r="T192" s="236">
        <v>0</v>
      </c>
      <c r="U192" s="237"/>
      <c r="V192" s="237"/>
      <c r="W192" s="237"/>
      <c r="X192" s="237"/>
      <c r="Y192" s="237">
        <v>0.55000000000000004</v>
      </c>
      <c r="Z192" s="239">
        <f t="shared" si="100"/>
        <v>0.6470588235294118</v>
      </c>
      <c r="AA192" s="237">
        <v>0.3</v>
      </c>
      <c r="AB192" s="239">
        <f t="shared" si="92"/>
        <v>0.35294117647058826</v>
      </c>
      <c r="AC192" s="237">
        <v>0</v>
      </c>
      <c r="AD192" s="239">
        <f t="shared" si="93"/>
        <v>0</v>
      </c>
      <c r="AE192" s="237">
        <v>0</v>
      </c>
      <c r="AF192" s="237"/>
      <c r="AG192" s="237"/>
      <c r="AH192" s="239">
        <f t="shared" si="95"/>
        <v>0</v>
      </c>
      <c r="AI192" s="250"/>
      <c r="AJ192" s="252"/>
      <c r="AK192" s="235" t="s">
        <v>67</v>
      </c>
      <c r="AL192" s="242"/>
      <c r="AM192" s="259">
        <f t="shared" si="78"/>
        <v>0.85</v>
      </c>
      <c r="AN192" s="259">
        <f t="shared" si="79"/>
        <v>0</v>
      </c>
      <c r="AO192" s="259">
        <f t="shared" si="80"/>
        <v>0.85000000000000009</v>
      </c>
      <c r="AP192" s="259">
        <f t="shared" si="81"/>
        <v>0</v>
      </c>
      <c r="AQ192" s="244"/>
      <c r="AR192" s="244"/>
      <c r="AS192" s="244">
        <f t="shared" si="98"/>
        <v>0.85</v>
      </c>
      <c r="AT192" s="243">
        <f t="shared" si="88"/>
        <v>0.85</v>
      </c>
      <c r="AU192" s="243">
        <v>850</v>
      </c>
      <c r="AW192" s="245">
        <v>0</v>
      </c>
      <c r="AX192" s="245">
        <v>850</v>
      </c>
      <c r="AY192" s="245"/>
      <c r="AZ192" s="245">
        <v>0</v>
      </c>
      <c r="BA192" s="245">
        <v>0</v>
      </c>
      <c r="BB192" s="245">
        <v>0</v>
      </c>
      <c r="BD192" s="246">
        <f t="shared" si="86"/>
        <v>0</v>
      </c>
      <c r="BE192" s="246">
        <f t="shared" si="86"/>
        <v>0.85</v>
      </c>
      <c r="BF192" s="246">
        <f t="shared" si="101"/>
        <v>0</v>
      </c>
      <c r="BG192" s="246">
        <f t="shared" si="102"/>
        <v>0</v>
      </c>
      <c r="BH192" s="246">
        <f t="shared" si="103"/>
        <v>0</v>
      </c>
      <c r="BI192" s="246">
        <f t="shared" si="104"/>
        <v>0</v>
      </c>
      <c r="BK192" s="245">
        <v>700</v>
      </c>
      <c r="BL192" s="245">
        <v>300</v>
      </c>
      <c r="BM192" s="245">
        <v>0</v>
      </c>
      <c r="BN192" s="245">
        <v>0</v>
      </c>
      <c r="BP192" s="246">
        <f t="shared" si="99"/>
        <v>0.7</v>
      </c>
      <c r="BQ192" s="246">
        <f t="shared" si="99"/>
        <v>0.3</v>
      </c>
      <c r="BR192" s="246">
        <f t="shared" si="99"/>
        <v>0</v>
      </c>
      <c r="BS192" s="246">
        <f t="shared" si="89"/>
        <v>0</v>
      </c>
    </row>
    <row r="193" spans="1:71" ht="15.95" customHeight="1">
      <c r="A193" s="231">
        <f t="shared" si="77"/>
        <v>181</v>
      </c>
      <c r="B193" s="231" t="s">
        <v>1085</v>
      </c>
      <c r="C193" s="233" t="s">
        <v>788</v>
      </c>
      <c r="D193" s="233"/>
      <c r="E193" s="233" t="s">
        <v>953</v>
      </c>
      <c r="F193" s="232" t="s">
        <v>533</v>
      </c>
      <c r="G193" s="234"/>
      <c r="H193" s="234"/>
      <c r="I193" s="234"/>
      <c r="J193" s="235"/>
      <c r="K193" s="242"/>
      <c r="L193" s="236">
        <v>3.0910000000000002</v>
      </c>
      <c r="M193" s="237"/>
      <c r="N193" s="238">
        <v>3</v>
      </c>
      <c r="O193" s="236">
        <v>0</v>
      </c>
      <c r="P193" s="236">
        <v>2</v>
      </c>
      <c r="Q193" s="236">
        <f>L193-P193</f>
        <v>1.0910000000000002</v>
      </c>
      <c r="R193" s="236">
        <v>0</v>
      </c>
      <c r="S193" s="236">
        <v>0</v>
      </c>
      <c r="T193" s="236">
        <v>0</v>
      </c>
      <c r="U193" s="237"/>
      <c r="V193" s="237"/>
      <c r="W193" s="237"/>
      <c r="X193" s="237"/>
      <c r="Y193" s="237">
        <v>0.6</v>
      </c>
      <c r="Z193" s="239">
        <f t="shared" si="100"/>
        <v>0.19411193788417985</v>
      </c>
      <c r="AA193" s="237">
        <v>0.5</v>
      </c>
      <c r="AB193" s="239">
        <f t="shared" si="92"/>
        <v>0.16175994823681655</v>
      </c>
      <c r="AC193" s="237">
        <v>0.8</v>
      </c>
      <c r="AD193" s="239">
        <f t="shared" si="93"/>
        <v>0.25881591717890651</v>
      </c>
      <c r="AE193" s="237">
        <v>1.1910000000000001</v>
      </c>
      <c r="AF193" s="237"/>
      <c r="AG193" s="237"/>
      <c r="AH193" s="239">
        <f t="shared" si="95"/>
        <v>0.38531219670009703</v>
      </c>
      <c r="AI193" s="250"/>
      <c r="AJ193" s="252"/>
      <c r="AK193" s="235" t="s">
        <v>67</v>
      </c>
      <c r="AL193" s="242"/>
      <c r="AM193" s="259">
        <f t="shared" si="78"/>
        <v>3.0910000000000002</v>
      </c>
      <c r="AN193" s="259">
        <f t="shared" si="79"/>
        <v>0</v>
      </c>
      <c r="AO193" s="259">
        <f t="shared" si="80"/>
        <v>3.0910000000000002</v>
      </c>
      <c r="AP193" s="259">
        <f t="shared" si="81"/>
        <v>0</v>
      </c>
      <c r="AQ193" s="244"/>
      <c r="AR193" s="244"/>
      <c r="AS193" s="244">
        <f t="shared" si="98"/>
        <v>3.0910000000000002</v>
      </c>
      <c r="AT193" s="243">
        <f t="shared" si="88"/>
        <v>3.0910000000000002</v>
      </c>
      <c r="AU193" s="243">
        <v>3091</v>
      </c>
      <c r="AW193" s="245">
        <v>0</v>
      </c>
      <c r="AX193" s="245">
        <v>2000</v>
      </c>
      <c r="AY193" s="245">
        <v>300</v>
      </c>
      <c r="AZ193" s="245">
        <v>0</v>
      </c>
      <c r="BA193" s="245">
        <v>0</v>
      </c>
      <c r="BB193" s="245">
        <v>0</v>
      </c>
      <c r="BD193" s="246">
        <f t="shared" si="86"/>
        <v>0</v>
      </c>
      <c r="BE193" s="246">
        <f t="shared" si="86"/>
        <v>2</v>
      </c>
      <c r="BF193" s="246">
        <f t="shared" si="101"/>
        <v>0.3</v>
      </c>
      <c r="BG193" s="246">
        <f t="shared" si="102"/>
        <v>0</v>
      </c>
      <c r="BH193" s="246">
        <f t="shared" si="103"/>
        <v>0</v>
      </c>
      <c r="BI193" s="246">
        <f t="shared" si="104"/>
        <v>0</v>
      </c>
      <c r="BK193" s="245">
        <v>1100</v>
      </c>
      <c r="BL193" s="245">
        <v>500</v>
      </c>
      <c r="BM193" s="245">
        <v>800</v>
      </c>
      <c r="BN193" s="245">
        <v>1191</v>
      </c>
      <c r="BP193" s="246">
        <f t="shared" si="99"/>
        <v>1.1000000000000001</v>
      </c>
      <c r="BQ193" s="246">
        <f t="shared" si="99"/>
        <v>0.5</v>
      </c>
      <c r="BR193" s="246">
        <f t="shared" si="99"/>
        <v>0.8</v>
      </c>
      <c r="BS193" s="246">
        <f t="shared" si="89"/>
        <v>1.1910000000000001</v>
      </c>
    </row>
    <row r="194" spans="1:71" ht="15.95" customHeight="1">
      <c r="A194" s="231">
        <f t="shared" si="77"/>
        <v>182</v>
      </c>
      <c r="B194" s="231" t="s">
        <v>1086</v>
      </c>
      <c r="C194" s="233" t="s">
        <v>789</v>
      </c>
      <c r="D194" s="233" t="s">
        <v>843</v>
      </c>
      <c r="E194" s="233" t="s">
        <v>954</v>
      </c>
      <c r="F194" s="232" t="s">
        <v>533</v>
      </c>
      <c r="G194" s="234"/>
      <c r="H194" s="234"/>
      <c r="I194" s="234"/>
      <c r="J194" s="235"/>
      <c r="K194" s="242"/>
      <c r="L194" s="236">
        <v>2.95</v>
      </c>
      <c r="M194" s="237"/>
      <c r="N194" s="238">
        <v>4</v>
      </c>
      <c r="O194" s="236">
        <v>0</v>
      </c>
      <c r="P194" s="236">
        <v>2.95</v>
      </c>
      <c r="Q194" s="236">
        <v>0</v>
      </c>
      <c r="R194" s="236">
        <v>0</v>
      </c>
      <c r="S194" s="236">
        <v>0</v>
      </c>
      <c r="T194" s="236">
        <v>0</v>
      </c>
      <c r="U194" s="237"/>
      <c r="V194" s="237"/>
      <c r="W194" s="237"/>
      <c r="X194" s="237"/>
      <c r="Y194" s="237">
        <f>L194-AE194</f>
        <v>0.95000000000000018</v>
      </c>
      <c r="Z194" s="239">
        <f t="shared" si="100"/>
        <v>0.32203389830508478</v>
      </c>
      <c r="AA194" s="237">
        <v>0</v>
      </c>
      <c r="AB194" s="239">
        <f t="shared" si="92"/>
        <v>0</v>
      </c>
      <c r="AC194" s="237">
        <v>0</v>
      </c>
      <c r="AD194" s="239">
        <f t="shared" si="93"/>
        <v>0</v>
      </c>
      <c r="AE194" s="237">
        <v>2</v>
      </c>
      <c r="AF194" s="237"/>
      <c r="AG194" s="237"/>
      <c r="AH194" s="239">
        <f t="shared" si="95"/>
        <v>0.67796610169491522</v>
      </c>
      <c r="AI194" s="250"/>
      <c r="AJ194" s="252"/>
      <c r="AK194" s="235" t="s">
        <v>67</v>
      </c>
      <c r="AL194" s="242"/>
      <c r="AM194" s="259">
        <f t="shared" si="78"/>
        <v>2.95</v>
      </c>
      <c r="AN194" s="259">
        <f t="shared" si="79"/>
        <v>0</v>
      </c>
      <c r="AO194" s="259">
        <f t="shared" si="80"/>
        <v>2.95</v>
      </c>
      <c r="AP194" s="259">
        <f t="shared" si="81"/>
        <v>0</v>
      </c>
      <c r="AQ194" s="244"/>
      <c r="AR194" s="244"/>
      <c r="AS194" s="244">
        <f t="shared" si="98"/>
        <v>2.95</v>
      </c>
      <c r="AT194" s="243">
        <f t="shared" si="88"/>
        <v>2.95</v>
      </c>
      <c r="AU194" s="243">
        <v>2950</v>
      </c>
      <c r="AW194" s="245">
        <v>0</v>
      </c>
      <c r="AX194" s="245">
        <v>2950</v>
      </c>
      <c r="AY194" s="245"/>
      <c r="AZ194" s="245">
        <v>0</v>
      </c>
      <c r="BA194" s="245">
        <v>0</v>
      </c>
      <c r="BB194" s="245">
        <v>0</v>
      </c>
      <c r="BD194" s="246">
        <f t="shared" si="86"/>
        <v>0</v>
      </c>
      <c r="BE194" s="246">
        <f t="shared" si="86"/>
        <v>2.95</v>
      </c>
      <c r="BF194" s="246">
        <f t="shared" si="101"/>
        <v>0</v>
      </c>
      <c r="BG194" s="246">
        <f t="shared" si="102"/>
        <v>0</v>
      </c>
      <c r="BH194" s="246">
        <f t="shared" si="103"/>
        <v>0</v>
      </c>
      <c r="BI194" s="246">
        <f t="shared" si="104"/>
        <v>0</v>
      </c>
      <c r="BK194" s="245">
        <v>1000</v>
      </c>
      <c r="BL194" s="245">
        <v>0</v>
      </c>
      <c r="BM194" s="245">
        <v>0</v>
      </c>
      <c r="BN194" s="245">
        <v>1950</v>
      </c>
      <c r="BP194" s="246">
        <f t="shared" si="99"/>
        <v>1</v>
      </c>
      <c r="BQ194" s="246">
        <f t="shared" si="99"/>
        <v>0</v>
      </c>
      <c r="BR194" s="246">
        <f t="shared" si="99"/>
        <v>0</v>
      </c>
      <c r="BS194" s="246">
        <f t="shared" si="89"/>
        <v>1.95</v>
      </c>
    </row>
    <row r="195" spans="1:71" ht="15.95" customHeight="1">
      <c r="A195" s="231">
        <f t="shared" si="77"/>
        <v>183</v>
      </c>
      <c r="B195" s="231" t="s">
        <v>1087</v>
      </c>
      <c r="C195" s="233" t="s">
        <v>790</v>
      </c>
      <c r="D195" s="233"/>
      <c r="E195" s="233" t="s">
        <v>955</v>
      </c>
      <c r="F195" s="232" t="s">
        <v>533</v>
      </c>
      <c r="G195" s="234"/>
      <c r="H195" s="234"/>
      <c r="I195" s="234"/>
      <c r="J195" s="235"/>
      <c r="K195" s="242"/>
      <c r="L195" s="236">
        <v>2.6</v>
      </c>
      <c r="M195" s="237"/>
      <c r="N195" s="238">
        <v>3</v>
      </c>
      <c r="O195" s="236">
        <v>0</v>
      </c>
      <c r="P195" s="236">
        <f>L195</f>
        <v>2.6</v>
      </c>
      <c r="Q195" s="236">
        <v>0</v>
      </c>
      <c r="R195" s="236">
        <v>0</v>
      </c>
      <c r="S195" s="236">
        <v>0</v>
      </c>
      <c r="T195" s="236">
        <v>0</v>
      </c>
      <c r="U195" s="237"/>
      <c r="V195" s="237"/>
      <c r="W195" s="237"/>
      <c r="X195" s="237"/>
      <c r="Y195" s="237">
        <v>1.3</v>
      </c>
      <c r="Z195" s="239">
        <f t="shared" si="100"/>
        <v>0.5</v>
      </c>
      <c r="AA195" s="237">
        <v>0.2</v>
      </c>
      <c r="AB195" s="239">
        <f t="shared" si="92"/>
        <v>7.6923076923076927E-2</v>
      </c>
      <c r="AC195" s="237">
        <v>0.6</v>
      </c>
      <c r="AD195" s="239">
        <f t="shared" si="93"/>
        <v>0.23076923076923075</v>
      </c>
      <c r="AE195" s="237">
        <v>0.5</v>
      </c>
      <c r="AF195" s="237"/>
      <c r="AG195" s="237"/>
      <c r="AH195" s="239">
        <f t="shared" si="95"/>
        <v>0.19230769230769229</v>
      </c>
      <c r="AI195" s="250"/>
      <c r="AJ195" s="252"/>
      <c r="AK195" s="235" t="s">
        <v>67</v>
      </c>
      <c r="AL195" s="242"/>
      <c r="AM195" s="259">
        <f t="shared" si="78"/>
        <v>2.6</v>
      </c>
      <c r="AN195" s="259">
        <f t="shared" si="79"/>
        <v>0</v>
      </c>
      <c r="AO195" s="259">
        <f t="shared" si="80"/>
        <v>2.6</v>
      </c>
      <c r="AP195" s="259">
        <f t="shared" si="81"/>
        <v>0</v>
      </c>
      <c r="AQ195" s="244"/>
      <c r="AR195" s="244"/>
      <c r="AS195" s="244">
        <f t="shared" si="98"/>
        <v>2.6</v>
      </c>
      <c r="AT195" s="243">
        <f t="shared" si="88"/>
        <v>2.6</v>
      </c>
      <c r="AU195" s="243">
        <v>2600</v>
      </c>
      <c r="AW195" s="245">
        <v>0</v>
      </c>
      <c r="AX195" s="245">
        <v>1000</v>
      </c>
      <c r="AY195" s="245"/>
      <c r="AZ195" s="245">
        <v>0</v>
      </c>
      <c r="BA195" s="245">
        <v>0</v>
      </c>
      <c r="BB195" s="245">
        <v>0</v>
      </c>
      <c r="BD195" s="246">
        <f t="shared" si="86"/>
        <v>0</v>
      </c>
      <c r="BE195" s="246">
        <f t="shared" si="86"/>
        <v>1</v>
      </c>
      <c r="BF195" s="246">
        <f t="shared" si="101"/>
        <v>0</v>
      </c>
      <c r="BG195" s="246">
        <f t="shared" si="102"/>
        <v>0</v>
      </c>
      <c r="BH195" s="246">
        <f t="shared" si="103"/>
        <v>0</v>
      </c>
      <c r="BI195" s="246">
        <f t="shared" si="104"/>
        <v>0</v>
      </c>
      <c r="BK195" s="245">
        <v>1300</v>
      </c>
      <c r="BL195" s="245">
        <v>200</v>
      </c>
      <c r="BM195" s="245">
        <v>600</v>
      </c>
      <c r="BN195" s="245">
        <v>500</v>
      </c>
      <c r="BP195" s="246">
        <f t="shared" si="99"/>
        <v>1.3</v>
      </c>
      <c r="BQ195" s="246">
        <f t="shared" si="99"/>
        <v>0.2</v>
      </c>
      <c r="BR195" s="246">
        <f t="shared" si="99"/>
        <v>0.6</v>
      </c>
      <c r="BS195" s="246">
        <f t="shared" si="89"/>
        <v>0.5</v>
      </c>
    </row>
    <row r="196" spans="1:71" ht="15.95" customHeight="1">
      <c r="A196" s="231">
        <f t="shared" si="77"/>
        <v>184</v>
      </c>
      <c r="B196" s="231" t="s">
        <v>1088</v>
      </c>
      <c r="C196" s="233" t="s">
        <v>791</v>
      </c>
      <c r="D196" s="233" t="s">
        <v>844</v>
      </c>
      <c r="E196" s="233" t="s">
        <v>956</v>
      </c>
      <c r="F196" s="232" t="s">
        <v>533</v>
      </c>
      <c r="G196" s="234"/>
      <c r="H196" s="234"/>
      <c r="I196" s="234"/>
      <c r="J196" s="235"/>
      <c r="K196" s="242"/>
      <c r="L196" s="236">
        <v>2.52</v>
      </c>
      <c r="M196" s="237"/>
      <c r="N196" s="238">
        <v>4</v>
      </c>
      <c r="O196" s="236">
        <v>0</v>
      </c>
      <c r="P196" s="236">
        <v>2.52</v>
      </c>
      <c r="Q196" s="236">
        <v>0</v>
      </c>
      <c r="R196" s="236">
        <v>0</v>
      </c>
      <c r="S196" s="236">
        <v>0</v>
      </c>
      <c r="T196" s="236">
        <v>0</v>
      </c>
      <c r="U196" s="237"/>
      <c r="V196" s="237"/>
      <c r="W196" s="237"/>
      <c r="X196" s="237"/>
      <c r="Y196" s="237">
        <v>2.52</v>
      </c>
      <c r="Z196" s="239">
        <f t="shared" si="100"/>
        <v>1</v>
      </c>
      <c r="AA196" s="237">
        <v>0</v>
      </c>
      <c r="AB196" s="239">
        <f t="shared" si="92"/>
        <v>0</v>
      </c>
      <c r="AC196" s="237">
        <v>0</v>
      </c>
      <c r="AD196" s="239">
        <f t="shared" si="93"/>
        <v>0</v>
      </c>
      <c r="AE196" s="237">
        <v>0</v>
      </c>
      <c r="AF196" s="237"/>
      <c r="AG196" s="237"/>
      <c r="AH196" s="239">
        <f t="shared" si="95"/>
        <v>0</v>
      </c>
      <c r="AI196" s="250"/>
      <c r="AJ196" s="252"/>
      <c r="AK196" s="235" t="s">
        <v>67</v>
      </c>
      <c r="AL196" s="242"/>
      <c r="AM196" s="259">
        <f t="shared" si="78"/>
        <v>2.52</v>
      </c>
      <c r="AN196" s="259">
        <f t="shared" si="79"/>
        <v>0</v>
      </c>
      <c r="AO196" s="259">
        <f t="shared" si="80"/>
        <v>2.52</v>
      </c>
      <c r="AP196" s="259">
        <f t="shared" si="81"/>
        <v>0</v>
      </c>
      <c r="AQ196" s="244"/>
      <c r="AR196" s="244"/>
      <c r="AS196" s="244">
        <f t="shared" si="98"/>
        <v>2.52</v>
      </c>
      <c r="AT196" s="243">
        <f t="shared" si="88"/>
        <v>2.52</v>
      </c>
      <c r="AU196" s="243">
        <v>2520</v>
      </c>
      <c r="AW196" s="245">
        <v>0</v>
      </c>
      <c r="AX196" s="245">
        <v>2520</v>
      </c>
      <c r="AY196" s="245"/>
      <c r="AZ196" s="245">
        <v>0</v>
      </c>
      <c r="BA196" s="245">
        <v>0</v>
      </c>
      <c r="BB196" s="245">
        <v>0</v>
      </c>
      <c r="BD196" s="246">
        <f t="shared" si="86"/>
        <v>0</v>
      </c>
      <c r="BE196" s="246">
        <f t="shared" si="86"/>
        <v>2.52</v>
      </c>
      <c r="BF196" s="246">
        <f t="shared" si="101"/>
        <v>0</v>
      </c>
      <c r="BG196" s="246">
        <f t="shared" si="102"/>
        <v>0</v>
      </c>
      <c r="BH196" s="246">
        <f t="shared" si="103"/>
        <v>0</v>
      </c>
      <c r="BI196" s="246">
        <f t="shared" si="104"/>
        <v>0</v>
      </c>
      <c r="BK196" s="245">
        <v>2520</v>
      </c>
      <c r="BL196" s="245">
        <v>0</v>
      </c>
      <c r="BM196" s="245">
        <v>0</v>
      </c>
      <c r="BN196" s="245">
        <v>0</v>
      </c>
      <c r="BP196" s="246">
        <f t="shared" si="99"/>
        <v>2.52</v>
      </c>
      <c r="BQ196" s="246">
        <f t="shared" si="99"/>
        <v>0</v>
      </c>
      <c r="BR196" s="246">
        <f t="shared" si="99"/>
        <v>0</v>
      </c>
      <c r="BS196" s="246">
        <f t="shared" si="89"/>
        <v>0</v>
      </c>
    </row>
    <row r="197" spans="1:71" ht="15.95" customHeight="1">
      <c r="A197" s="231">
        <f t="shared" si="77"/>
        <v>185</v>
      </c>
      <c r="B197" s="231" t="s">
        <v>1089</v>
      </c>
      <c r="C197" s="233" t="s">
        <v>792</v>
      </c>
      <c r="D197" s="233" t="s">
        <v>845</v>
      </c>
      <c r="E197" s="233" t="s">
        <v>957</v>
      </c>
      <c r="F197" s="232" t="s">
        <v>533</v>
      </c>
      <c r="G197" s="234"/>
      <c r="H197" s="234"/>
      <c r="I197" s="234"/>
      <c r="J197" s="235"/>
      <c r="K197" s="242"/>
      <c r="L197" s="236">
        <v>1.1000000000000001</v>
      </c>
      <c r="M197" s="237"/>
      <c r="N197" s="238">
        <v>4</v>
      </c>
      <c r="O197" s="236">
        <v>0</v>
      </c>
      <c r="P197" s="236">
        <v>1.1000000000000001</v>
      </c>
      <c r="Q197" s="236">
        <v>0</v>
      </c>
      <c r="R197" s="236">
        <v>0</v>
      </c>
      <c r="S197" s="236">
        <v>0</v>
      </c>
      <c r="T197" s="236">
        <v>0</v>
      </c>
      <c r="U197" s="237"/>
      <c r="V197" s="237"/>
      <c r="W197" s="237"/>
      <c r="X197" s="237"/>
      <c r="Y197" s="237">
        <v>1.1000000000000001</v>
      </c>
      <c r="Z197" s="239">
        <f t="shared" si="100"/>
        <v>1</v>
      </c>
      <c r="AA197" s="237">
        <v>0</v>
      </c>
      <c r="AB197" s="239">
        <f t="shared" si="92"/>
        <v>0</v>
      </c>
      <c r="AC197" s="237">
        <v>0</v>
      </c>
      <c r="AD197" s="239">
        <f t="shared" si="93"/>
        <v>0</v>
      </c>
      <c r="AE197" s="237">
        <v>0</v>
      </c>
      <c r="AF197" s="237"/>
      <c r="AG197" s="237"/>
      <c r="AH197" s="239">
        <f t="shared" si="95"/>
        <v>0</v>
      </c>
      <c r="AI197" s="250"/>
      <c r="AJ197" s="252"/>
      <c r="AK197" s="235" t="s">
        <v>67</v>
      </c>
      <c r="AL197" s="242"/>
      <c r="AM197" s="259">
        <f t="shared" si="78"/>
        <v>1.1000000000000001</v>
      </c>
      <c r="AN197" s="259">
        <f t="shared" si="79"/>
        <v>0</v>
      </c>
      <c r="AO197" s="259">
        <f t="shared" si="80"/>
        <v>1.1000000000000001</v>
      </c>
      <c r="AP197" s="259">
        <f t="shared" si="81"/>
        <v>0</v>
      </c>
      <c r="AQ197" s="244"/>
      <c r="AR197" s="244"/>
      <c r="AS197" s="244">
        <f t="shared" si="98"/>
        <v>1.1000000000000001</v>
      </c>
      <c r="AT197" s="243">
        <f t="shared" si="88"/>
        <v>1.1000000000000001</v>
      </c>
      <c r="AU197" s="243">
        <v>1100</v>
      </c>
      <c r="AW197" s="245">
        <v>0</v>
      </c>
      <c r="AX197" s="245">
        <v>1100</v>
      </c>
      <c r="AY197" s="245"/>
      <c r="AZ197" s="245">
        <v>0</v>
      </c>
      <c r="BA197" s="245">
        <v>0</v>
      </c>
      <c r="BB197" s="245">
        <v>0</v>
      </c>
      <c r="BD197" s="246">
        <f t="shared" ref="BD197:BE226" si="105">AW197/$BD$12</f>
        <v>0</v>
      </c>
      <c r="BE197" s="246">
        <f t="shared" si="105"/>
        <v>1.1000000000000001</v>
      </c>
      <c r="BF197" s="246">
        <f t="shared" si="101"/>
        <v>0</v>
      </c>
      <c r="BG197" s="246">
        <f t="shared" si="102"/>
        <v>0</v>
      </c>
      <c r="BH197" s="246">
        <f t="shared" si="103"/>
        <v>0</v>
      </c>
      <c r="BI197" s="246">
        <f t="shared" si="104"/>
        <v>0</v>
      </c>
      <c r="BK197" s="245">
        <v>1100</v>
      </c>
      <c r="BL197" s="245">
        <v>0</v>
      </c>
      <c r="BM197" s="245">
        <v>0</v>
      </c>
      <c r="BN197" s="245">
        <v>0</v>
      </c>
      <c r="BP197" s="246">
        <f t="shared" si="99"/>
        <v>1.1000000000000001</v>
      </c>
      <c r="BQ197" s="246">
        <f t="shared" si="99"/>
        <v>0</v>
      </c>
      <c r="BR197" s="246">
        <f t="shared" si="99"/>
        <v>0</v>
      </c>
      <c r="BS197" s="246">
        <f t="shared" si="89"/>
        <v>0</v>
      </c>
    </row>
    <row r="198" spans="1:71" ht="15.95" customHeight="1">
      <c r="A198" s="231">
        <f t="shared" si="77"/>
        <v>186</v>
      </c>
      <c r="B198" s="231" t="s">
        <v>1090</v>
      </c>
      <c r="C198" s="233" t="s">
        <v>793</v>
      </c>
      <c r="D198" s="233"/>
      <c r="E198" s="233" t="s">
        <v>126</v>
      </c>
      <c r="F198" s="232" t="s">
        <v>533</v>
      </c>
      <c r="G198" s="234"/>
      <c r="H198" s="234"/>
      <c r="I198" s="234"/>
      <c r="J198" s="235"/>
      <c r="K198" s="242"/>
      <c r="L198" s="236">
        <v>1.7</v>
      </c>
      <c r="M198" s="237"/>
      <c r="N198" s="238">
        <v>4</v>
      </c>
      <c r="O198" s="236">
        <v>0</v>
      </c>
      <c r="P198" s="236">
        <v>0</v>
      </c>
      <c r="Q198" s="236">
        <v>1.7</v>
      </c>
      <c r="R198" s="236">
        <v>0</v>
      </c>
      <c r="S198" s="236">
        <v>0</v>
      </c>
      <c r="T198" s="236">
        <v>0</v>
      </c>
      <c r="U198" s="237"/>
      <c r="V198" s="237"/>
      <c r="W198" s="237"/>
      <c r="X198" s="237"/>
      <c r="Y198" s="237">
        <v>1</v>
      </c>
      <c r="Z198" s="239">
        <f t="shared" si="100"/>
        <v>0.58823529411764708</v>
      </c>
      <c r="AA198" s="237">
        <v>0.5</v>
      </c>
      <c r="AB198" s="239">
        <f t="shared" si="92"/>
        <v>0.29411764705882354</v>
      </c>
      <c r="AC198" s="237">
        <v>0.2</v>
      </c>
      <c r="AD198" s="239">
        <f t="shared" si="93"/>
        <v>0.11764705882352942</v>
      </c>
      <c r="AE198" s="237">
        <v>0</v>
      </c>
      <c r="AF198" s="237"/>
      <c r="AG198" s="237"/>
      <c r="AH198" s="239">
        <f t="shared" si="95"/>
        <v>0</v>
      </c>
      <c r="AI198" s="250"/>
      <c r="AJ198" s="252"/>
      <c r="AK198" s="235" t="s">
        <v>67</v>
      </c>
      <c r="AL198" s="242"/>
      <c r="AM198" s="259">
        <f t="shared" si="78"/>
        <v>1.7</v>
      </c>
      <c r="AN198" s="259">
        <f t="shared" si="79"/>
        <v>0</v>
      </c>
      <c r="AO198" s="259">
        <f t="shared" si="80"/>
        <v>1.7</v>
      </c>
      <c r="AP198" s="259">
        <f t="shared" si="81"/>
        <v>0</v>
      </c>
      <c r="AQ198" s="244"/>
      <c r="AR198" s="244"/>
      <c r="AS198" s="244">
        <f t="shared" si="98"/>
        <v>1.7</v>
      </c>
      <c r="AT198" s="243">
        <f t="shared" si="88"/>
        <v>1.7</v>
      </c>
      <c r="AU198" s="243">
        <v>1700</v>
      </c>
      <c r="AW198" s="245"/>
      <c r="AX198" s="245"/>
      <c r="AY198" s="245">
        <v>1700</v>
      </c>
      <c r="AZ198" s="245">
        <v>0</v>
      </c>
      <c r="BA198" s="245">
        <v>0</v>
      </c>
      <c r="BB198" s="245">
        <v>0</v>
      </c>
      <c r="BD198" s="246">
        <f t="shared" si="105"/>
        <v>0</v>
      </c>
      <c r="BE198" s="246">
        <f t="shared" si="105"/>
        <v>0</v>
      </c>
      <c r="BF198" s="246">
        <f t="shared" si="101"/>
        <v>1.7</v>
      </c>
      <c r="BG198" s="246">
        <f t="shared" si="102"/>
        <v>0</v>
      </c>
      <c r="BH198" s="246">
        <f t="shared" si="103"/>
        <v>0</v>
      </c>
      <c r="BI198" s="246">
        <f t="shared" si="104"/>
        <v>0</v>
      </c>
      <c r="BK198" s="245">
        <v>1000</v>
      </c>
      <c r="BL198" s="245">
        <v>500</v>
      </c>
      <c r="BM198" s="245">
        <v>200</v>
      </c>
      <c r="BN198" s="245">
        <v>0</v>
      </c>
      <c r="BP198" s="246">
        <f t="shared" si="99"/>
        <v>1</v>
      </c>
      <c r="BQ198" s="246">
        <f t="shared" si="99"/>
        <v>0.5</v>
      </c>
      <c r="BR198" s="246">
        <f t="shared" si="99"/>
        <v>0.2</v>
      </c>
      <c r="BS198" s="246">
        <f t="shared" si="89"/>
        <v>0</v>
      </c>
    </row>
    <row r="199" spans="1:71" ht="15.95" customHeight="1">
      <c r="A199" s="231">
        <f t="shared" si="77"/>
        <v>187</v>
      </c>
      <c r="B199" s="231" t="s">
        <v>1091</v>
      </c>
      <c r="C199" s="233" t="s">
        <v>794</v>
      </c>
      <c r="D199" s="233"/>
      <c r="E199" s="233" t="s">
        <v>951</v>
      </c>
      <c r="F199" s="232" t="s">
        <v>533</v>
      </c>
      <c r="G199" s="234"/>
      <c r="H199" s="234"/>
      <c r="I199" s="234"/>
      <c r="J199" s="235"/>
      <c r="K199" s="242"/>
      <c r="L199" s="236">
        <v>2.1</v>
      </c>
      <c r="M199" s="237"/>
      <c r="N199" s="238">
        <v>4</v>
      </c>
      <c r="O199" s="236">
        <v>0</v>
      </c>
      <c r="P199" s="236">
        <v>2.1</v>
      </c>
      <c r="Q199" s="236">
        <v>0</v>
      </c>
      <c r="R199" s="236">
        <v>0</v>
      </c>
      <c r="S199" s="236">
        <v>0</v>
      </c>
      <c r="T199" s="236">
        <v>0</v>
      </c>
      <c r="U199" s="237"/>
      <c r="V199" s="237"/>
      <c r="W199" s="237"/>
      <c r="X199" s="237"/>
      <c r="Y199" s="237">
        <v>2.1</v>
      </c>
      <c r="Z199" s="239">
        <f t="shared" si="100"/>
        <v>1</v>
      </c>
      <c r="AA199" s="237">
        <v>0</v>
      </c>
      <c r="AB199" s="239">
        <f t="shared" si="92"/>
        <v>0</v>
      </c>
      <c r="AC199" s="237">
        <v>0</v>
      </c>
      <c r="AD199" s="239">
        <f t="shared" si="93"/>
        <v>0</v>
      </c>
      <c r="AE199" s="237">
        <v>0</v>
      </c>
      <c r="AF199" s="237"/>
      <c r="AG199" s="237"/>
      <c r="AH199" s="239">
        <f t="shared" si="95"/>
        <v>0</v>
      </c>
      <c r="AI199" s="250"/>
      <c r="AJ199" s="252"/>
      <c r="AK199" s="235" t="s">
        <v>67</v>
      </c>
      <c r="AL199" s="242"/>
      <c r="AM199" s="259">
        <f t="shared" si="78"/>
        <v>2.1</v>
      </c>
      <c r="AN199" s="259">
        <f t="shared" si="79"/>
        <v>0</v>
      </c>
      <c r="AO199" s="259">
        <f t="shared" si="80"/>
        <v>2.1</v>
      </c>
      <c r="AP199" s="259">
        <f t="shared" si="81"/>
        <v>0</v>
      </c>
      <c r="AQ199" s="244"/>
      <c r="AR199" s="244"/>
      <c r="AS199" s="244">
        <f t="shared" si="98"/>
        <v>2.1</v>
      </c>
      <c r="AT199" s="243">
        <f t="shared" si="88"/>
        <v>2.1</v>
      </c>
      <c r="AU199" s="243">
        <v>2100</v>
      </c>
      <c r="AW199" s="245">
        <v>0</v>
      </c>
      <c r="AX199" s="245">
        <v>2100</v>
      </c>
      <c r="AY199" s="245"/>
      <c r="AZ199" s="245"/>
      <c r="BA199" s="245"/>
      <c r="BB199" s="245"/>
      <c r="BD199" s="246">
        <f t="shared" si="105"/>
        <v>0</v>
      </c>
      <c r="BE199" s="246">
        <f t="shared" si="105"/>
        <v>2.1</v>
      </c>
      <c r="BF199" s="246">
        <f t="shared" si="101"/>
        <v>0</v>
      </c>
      <c r="BG199" s="246">
        <f t="shared" si="102"/>
        <v>0</v>
      </c>
      <c r="BH199" s="246">
        <f t="shared" si="103"/>
        <v>0</v>
      </c>
      <c r="BI199" s="246">
        <f t="shared" si="104"/>
        <v>0</v>
      </c>
      <c r="BK199" s="245">
        <v>2100</v>
      </c>
      <c r="BL199" s="245">
        <v>0</v>
      </c>
      <c r="BM199" s="245">
        <v>0</v>
      </c>
      <c r="BN199" s="245">
        <v>0</v>
      </c>
      <c r="BP199" s="246">
        <f t="shared" si="99"/>
        <v>2.1</v>
      </c>
      <c r="BQ199" s="246">
        <f t="shared" si="99"/>
        <v>0</v>
      </c>
      <c r="BR199" s="246">
        <f t="shared" si="99"/>
        <v>0</v>
      </c>
      <c r="BS199" s="246">
        <f t="shared" si="89"/>
        <v>0</v>
      </c>
    </row>
    <row r="200" spans="1:71" ht="15.95" customHeight="1">
      <c r="A200" s="231">
        <f t="shared" si="77"/>
        <v>188</v>
      </c>
      <c r="B200" s="231" t="s">
        <v>1092</v>
      </c>
      <c r="C200" s="233" t="s">
        <v>795</v>
      </c>
      <c r="D200" s="233"/>
      <c r="E200" s="233" t="s">
        <v>958</v>
      </c>
      <c r="F200" s="232" t="s">
        <v>533</v>
      </c>
      <c r="G200" s="234"/>
      <c r="H200" s="234"/>
      <c r="I200" s="234"/>
      <c r="J200" s="235"/>
      <c r="K200" s="242"/>
      <c r="L200" s="236">
        <v>0.76</v>
      </c>
      <c r="M200" s="237"/>
      <c r="N200" s="238">
        <v>4</v>
      </c>
      <c r="O200" s="236">
        <v>0</v>
      </c>
      <c r="P200" s="236">
        <v>0</v>
      </c>
      <c r="Q200" s="236">
        <v>0.76</v>
      </c>
      <c r="R200" s="236">
        <v>0</v>
      </c>
      <c r="S200" s="236">
        <v>0</v>
      </c>
      <c r="T200" s="236">
        <v>0</v>
      </c>
      <c r="U200" s="237"/>
      <c r="V200" s="237"/>
      <c r="W200" s="237"/>
      <c r="X200" s="237"/>
      <c r="Y200" s="237">
        <v>0.5</v>
      </c>
      <c r="Z200" s="239">
        <f t="shared" si="100"/>
        <v>0.65789473684210531</v>
      </c>
      <c r="AA200" s="237">
        <v>0.2</v>
      </c>
      <c r="AB200" s="239">
        <f t="shared" si="92"/>
        <v>0.26315789473684209</v>
      </c>
      <c r="AC200" s="237">
        <v>0.06</v>
      </c>
      <c r="AD200" s="239">
        <f t="shared" si="93"/>
        <v>7.8947368421052627E-2</v>
      </c>
      <c r="AE200" s="237">
        <v>0</v>
      </c>
      <c r="AF200" s="237"/>
      <c r="AG200" s="237"/>
      <c r="AH200" s="239">
        <f t="shared" si="95"/>
        <v>0</v>
      </c>
      <c r="AI200" s="250"/>
      <c r="AJ200" s="252"/>
      <c r="AK200" s="235" t="s">
        <v>67</v>
      </c>
      <c r="AL200" s="242"/>
      <c r="AM200" s="259">
        <f t="shared" si="78"/>
        <v>0.76</v>
      </c>
      <c r="AN200" s="259">
        <f t="shared" si="79"/>
        <v>0</v>
      </c>
      <c r="AO200" s="259">
        <f t="shared" si="80"/>
        <v>0.76</v>
      </c>
      <c r="AP200" s="259">
        <f t="shared" si="81"/>
        <v>0</v>
      </c>
      <c r="AQ200" s="244"/>
      <c r="AR200" s="244"/>
      <c r="AS200" s="244">
        <f t="shared" si="98"/>
        <v>0.76</v>
      </c>
      <c r="AT200" s="243">
        <f t="shared" si="88"/>
        <v>0.76</v>
      </c>
      <c r="AU200" s="243">
        <v>760</v>
      </c>
      <c r="AW200" s="245"/>
      <c r="AX200" s="245"/>
      <c r="AY200" s="245">
        <v>760</v>
      </c>
      <c r="AZ200" s="245"/>
      <c r="BA200" s="245"/>
      <c r="BB200" s="245"/>
      <c r="BD200" s="246">
        <f t="shared" si="105"/>
        <v>0</v>
      </c>
      <c r="BE200" s="246">
        <f t="shared" si="105"/>
        <v>0</v>
      </c>
      <c r="BF200" s="246">
        <f t="shared" si="101"/>
        <v>0.76</v>
      </c>
      <c r="BG200" s="246">
        <f t="shared" si="102"/>
        <v>0</v>
      </c>
      <c r="BH200" s="246">
        <f t="shared" si="103"/>
        <v>0</v>
      </c>
      <c r="BI200" s="246">
        <f t="shared" si="104"/>
        <v>0</v>
      </c>
      <c r="BK200" s="245">
        <v>500</v>
      </c>
      <c r="BL200" s="245">
        <v>200</v>
      </c>
      <c r="BM200" s="245">
        <v>60</v>
      </c>
      <c r="BN200" s="245">
        <v>0</v>
      </c>
      <c r="BP200" s="246">
        <f t="shared" si="99"/>
        <v>0.5</v>
      </c>
      <c r="BQ200" s="246">
        <f t="shared" si="99"/>
        <v>0.2</v>
      </c>
      <c r="BR200" s="246">
        <f t="shared" si="99"/>
        <v>0.06</v>
      </c>
      <c r="BS200" s="246">
        <f t="shared" si="89"/>
        <v>0</v>
      </c>
    </row>
    <row r="201" spans="1:71" ht="15.95" customHeight="1">
      <c r="A201" s="231">
        <f t="shared" si="77"/>
        <v>189</v>
      </c>
      <c r="B201" s="231" t="s">
        <v>1093</v>
      </c>
      <c r="C201" s="233" t="s">
        <v>796</v>
      </c>
      <c r="D201" s="233"/>
      <c r="E201" s="233" t="s">
        <v>959</v>
      </c>
      <c r="F201" s="232" t="s">
        <v>533</v>
      </c>
      <c r="G201" s="234"/>
      <c r="H201" s="234"/>
      <c r="I201" s="234"/>
      <c r="J201" s="235"/>
      <c r="K201" s="242"/>
      <c r="L201" s="236">
        <v>5</v>
      </c>
      <c r="M201" s="237"/>
      <c r="N201" s="238">
        <v>4</v>
      </c>
      <c r="O201" s="236">
        <v>0</v>
      </c>
      <c r="P201" s="236">
        <v>0</v>
      </c>
      <c r="Q201" s="236">
        <v>5</v>
      </c>
      <c r="R201" s="236">
        <v>0</v>
      </c>
      <c r="S201" s="236">
        <v>0</v>
      </c>
      <c r="T201" s="236">
        <v>0</v>
      </c>
      <c r="U201" s="237"/>
      <c r="V201" s="237"/>
      <c r="W201" s="237"/>
      <c r="X201" s="237"/>
      <c r="Y201" s="237">
        <v>3.5</v>
      </c>
      <c r="Z201" s="239">
        <f t="shared" si="100"/>
        <v>0.7</v>
      </c>
      <c r="AA201" s="237">
        <v>1.2</v>
      </c>
      <c r="AB201" s="239">
        <f t="shared" si="92"/>
        <v>0.24</v>
      </c>
      <c r="AC201" s="237">
        <v>0.3</v>
      </c>
      <c r="AD201" s="239">
        <f t="shared" si="93"/>
        <v>0.06</v>
      </c>
      <c r="AE201" s="237">
        <v>0</v>
      </c>
      <c r="AF201" s="237"/>
      <c r="AG201" s="237"/>
      <c r="AH201" s="239">
        <f t="shared" si="95"/>
        <v>0</v>
      </c>
      <c r="AI201" s="250"/>
      <c r="AJ201" s="252"/>
      <c r="AK201" s="235" t="s">
        <v>67</v>
      </c>
      <c r="AL201" s="242"/>
      <c r="AM201" s="259">
        <f t="shared" si="78"/>
        <v>5</v>
      </c>
      <c r="AN201" s="259">
        <f t="shared" si="79"/>
        <v>0</v>
      </c>
      <c r="AO201" s="259">
        <f t="shared" si="80"/>
        <v>5</v>
      </c>
      <c r="AP201" s="259">
        <f t="shared" si="81"/>
        <v>0</v>
      </c>
      <c r="AQ201" s="244"/>
      <c r="AR201" s="244"/>
      <c r="AS201" s="244">
        <f t="shared" si="98"/>
        <v>5</v>
      </c>
      <c r="AT201" s="243">
        <f t="shared" si="88"/>
        <v>5</v>
      </c>
      <c r="AU201" s="243">
        <v>5000</v>
      </c>
      <c r="AW201" s="245"/>
      <c r="AX201" s="245"/>
      <c r="AY201" s="245">
        <v>5000</v>
      </c>
      <c r="AZ201" s="245"/>
      <c r="BA201" s="245"/>
      <c r="BB201" s="245"/>
      <c r="BD201" s="246">
        <f t="shared" si="105"/>
        <v>0</v>
      </c>
      <c r="BE201" s="246">
        <f t="shared" si="105"/>
        <v>0</v>
      </c>
      <c r="BF201" s="246">
        <f t="shared" si="101"/>
        <v>5</v>
      </c>
      <c r="BG201" s="246">
        <f t="shared" si="102"/>
        <v>0</v>
      </c>
      <c r="BH201" s="246">
        <f t="shared" si="103"/>
        <v>0</v>
      </c>
      <c r="BI201" s="246">
        <f t="shared" si="104"/>
        <v>0</v>
      </c>
      <c r="BK201" s="245">
        <v>3500</v>
      </c>
      <c r="BL201" s="245">
        <v>1200</v>
      </c>
      <c r="BM201" s="245">
        <v>300</v>
      </c>
      <c r="BN201" s="245">
        <v>0</v>
      </c>
      <c r="BP201" s="246">
        <f t="shared" si="99"/>
        <v>3.5</v>
      </c>
      <c r="BQ201" s="246">
        <f t="shared" si="99"/>
        <v>1.2</v>
      </c>
      <c r="BR201" s="246">
        <f t="shared" si="99"/>
        <v>0.3</v>
      </c>
      <c r="BS201" s="246">
        <f t="shared" si="89"/>
        <v>0</v>
      </c>
    </row>
    <row r="202" spans="1:71" ht="15.95" customHeight="1">
      <c r="A202" s="231">
        <f t="shared" si="77"/>
        <v>190</v>
      </c>
      <c r="B202" s="231" t="s">
        <v>1697</v>
      </c>
      <c r="C202" s="233" t="s">
        <v>1681</v>
      </c>
      <c r="D202" s="233"/>
      <c r="E202" s="233"/>
      <c r="F202" s="232" t="s">
        <v>533</v>
      </c>
      <c r="G202" s="234"/>
      <c r="H202" s="234"/>
      <c r="I202" s="234"/>
      <c r="J202" s="235"/>
      <c r="K202" s="242"/>
      <c r="L202" s="236">
        <v>1.2</v>
      </c>
      <c r="M202" s="237"/>
      <c r="N202" s="238">
        <v>3</v>
      </c>
      <c r="O202" s="236"/>
      <c r="P202" s="236"/>
      <c r="Q202" s="236">
        <f>L202</f>
        <v>1.2</v>
      </c>
      <c r="R202" s="236"/>
      <c r="S202" s="236"/>
      <c r="T202" s="236"/>
      <c r="U202" s="237"/>
      <c r="V202" s="237"/>
      <c r="W202" s="237"/>
      <c r="X202" s="237"/>
      <c r="Y202" s="237"/>
      <c r="Z202" s="239"/>
      <c r="AA202" s="237"/>
      <c r="AB202" s="239"/>
      <c r="AC202" s="237">
        <v>0.35</v>
      </c>
      <c r="AD202" s="239">
        <f t="shared" si="93"/>
        <v>0.29166666666666669</v>
      </c>
      <c r="AE202" s="237">
        <f>L202-AC202</f>
        <v>0.85</v>
      </c>
      <c r="AF202" s="237"/>
      <c r="AG202" s="237"/>
      <c r="AH202" s="239">
        <f t="shared" si="95"/>
        <v>0.70833333333333337</v>
      </c>
      <c r="AI202" s="250"/>
      <c r="AJ202" s="252"/>
      <c r="AK202" s="235" t="s">
        <v>67</v>
      </c>
      <c r="AL202" s="242"/>
      <c r="AM202" s="259">
        <f t="shared" si="78"/>
        <v>1.2</v>
      </c>
      <c r="AN202" s="259">
        <f t="shared" si="79"/>
        <v>0</v>
      </c>
      <c r="AO202" s="259">
        <f t="shared" si="80"/>
        <v>1.2</v>
      </c>
      <c r="AP202" s="259">
        <f t="shared" si="81"/>
        <v>0</v>
      </c>
      <c r="AQ202" s="244"/>
      <c r="AR202" s="244"/>
      <c r="AS202" s="244"/>
      <c r="AW202" s="245"/>
      <c r="AX202" s="245"/>
      <c r="AY202" s="245"/>
      <c r="AZ202" s="245"/>
      <c r="BA202" s="245"/>
      <c r="BB202" s="245"/>
      <c r="BD202" s="246"/>
      <c r="BE202" s="246"/>
      <c r="BF202" s="246"/>
      <c r="BG202" s="246"/>
      <c r="BH202" s="246"/>
      <c r="BI202" s="246"/>
      <c r="BK202" s="245"/>
      <c r="BL202" s="245"/>
      <c r="BM202" s="245"/>
      <c r="BN202" s="245"/>
      <c r="BP202" s="246"/>
      <c r="BQ202" s="246"/>
      <c r="BR202" s="246"/>
      <c r="BS202" s="246"/>
    </row>
    <row r="203" spans="1:71" ht="15.95" customHeight="1">
      <c r="A203" s="231">
        <f t="shared" si="77"/>
        <v>191</v>
      </c>
      <c r="B203" s="231" t="s">
        <v>1698</v>
      </c>
      <c r="C203" s="233" t="s">
        <v>1683</v>
      </c>
      <c r="D203" s="233"/>
      <c r="E203" s="233"/>
      <c r="F203" s="232" t="s">
        <v>533</v>
      </c>
      <c r="G203" s="234"/>
      <c r="H203" s="234"/>
      <c r="I203" s="234"/>
      <c r="J203" s="235"/>
      <c r="K203" s="242"/>
      <c r="L203" s="236">
        <v>6.3</v>
      </c>
      <c r="M203" s="237"/>
      <c r="N203" s="238">
        <v>3</v>
      </c>
      <c r="O203" s="236">
        <f>L203</f>
        <v>6.3</v>
      </c>
      <c r="P203" s="236"/>
      <c r="Q203" s="236"/>
      <c r="R203" s="236"/>
      <c r="S203" s="236"/>
      <c r="T203" s="236"/>
      <c r="U203" s="237"/>
      <c r="V203" s="237"/>
      <c r="W203" s="237"/>
      <c r="X203" s="237"/>
      <c r="Y203" s="237">
        <v>0.5</v>
      </c>
      <c r="Z203" s="239">
        <f t="shared" si="100"/>
        <v>7.9365079365079361E-2</v>
      </c>
      <c r="AA203" s="237">
        <v>0.4</v>
      </c>
      <c r="AB203" s="239">
        <f t="shared" si="92"/>
        <v>6.3492063492063502E-2</v>
      </c>
      <c r="AC203" s="237">
        <v>0.5</v>
      </c>
      <c r="AD203" s="239">
        <f t="shared" si="93"/>
        <v>7.9365079365079361E-2</v>
      </c>
      <c r="AE203" s="237">
        <f>L203-Y203-AA203-AC203</f>
        <v>4.8999999999999995</v>
      </c>
      <c r="AF203" s="237"/>
      <c r="AG203" s="237"/>
      <c r="AH203" s="239">
        <f t="shared" si="95"/>
        <v>0.77777777777777768</v>
      </c>
      <c r="AI203" s="250"/>
      <c r="AJ203" s="252"/>
      <c r="AK203" s="235" t="s">
        <v>67</v>
      </c>
      <c r="AL203" s="242"/>
      <c r="AM203" s="259">
        <f t="shared" si="78"/>
        <v>6.3</v>
      </c>
      <c r="AN203" s="259">
        <f t="shared" si="79"/>
        <v>0</v>
      </c>
      <c r="AO203" s="259">
        <f t="shared" si="80"/>
        <v>6.2999999999999989</v>
      </c>
      <c r="AP203" s="259">
        <f t="shared" si="81"/>
        <v>0</v>
      </c>
      <c r="AQ203" s="244"/>
      <c r="AR203" s="244"/>
      <c r="AS203" s="244"/>
      <c r="AW203" s="245"/>
      <c r="AX203" s="245"/>
      <c r="AY203" s="245"/>
      <c r="AZ203" s="245"/>
      <c r="BA203" s="245"/>
      <c r="BB203" s="245"/>
      <c r="BD203" s="246"/>
      <c r="BE203" s="246"/>
      <c r="BF203" s="246"/>
      <c r="BG203" s="246"/>
      <c r="BH203" s="246"/>
      <c r="BI203" s="246"/>
      <c r="BK203" s="245"/>
      <c r="BL203" s="245"/>
      <c r="BM203" s="245"/>
      <c r="BN203" s="245"/>
      <c r="BP203" s="246"/>
      <c r="BQ203" s="246"/>
      <c r="BR203" s="246"/>
      <c r="BS203" s="246"/>
    </row>
    <row r="204" spans="1:71" ht="15.95" customHeight="1">
      <c r="A204" s="231">
        <f t="shared" si="77"/>
        <v>192</v>
      </c>
      <c r="B204" s="231" t="s">
        <v>1094</v>
      </c>
      <c r="C204" s="233" t="s">
        <v>797</v>
      </c>
      <c r="D204" s="233"/>
      <c r="E204" s="233" t="s">
        <v>952</v>
      </c>
      <c r="F204" s="232" t="s">
        <v>562</v>
      </c>
      <c r="G204" s="234"/>
      <c r="H204" s="234"/>
      <c r="I204" s="234"/>
      <c r="J204" s="235"/>
      <c r="K204" s="242"/>
      <c r="L204" s="236">
        <v>4.8</v>
      </c>
      <c r="M204" s="237"/>
      <c r="N204" s="238">
        <v>4</v>
      </c>
      <c r="O204" s="236">
        <v>0</v>
      </c>
      <c r="P204" s="236">
        <f>L204</f>
        <v>4.8</v>
      </c>
      <c r="Q204" s="236">
        <v>0</v>
      </c>
      <c r="R204" s="236">
        <v>0</v>
      </c>
      <c r="S204" s="236">
        <v>0</v>
      </c>
      <c r="T204" s="236">
        <v>0</v>
      </c>
      <c r="U204" s="237"/>
      <c r="V204" s="237"/>
      <c r="W204" s="237"/>
      <c r="X204" s="237"/>
      <c r="Y204" s="237">
        <f>L204</f>
        <v>4.8</v>
      </c>
      <c r="Z204" s="239">
        <f t="shared" si="100"/>
        <v>1</v>
      </c>
      <c r="AA204" s="237">
        <v>0</v>
      </c>
      <c r="AB204" s="239">
        <f t="shared" si="92"/>
        <v>0</v>
      </c>
      <c r="AC204" s="237">
        <v>0</v>
      </c>
      <c r="AD204" s="239">
        <f t="shared" si="93"/>
        <v>0</v>
      </c>
      <c r="AE204" s="237">
        <v>0</v>
      </c>
      <c r="AF204" s="237"/>
      <c r="AG204" s="237"/>
      <c r="AH204" s="239">
        <f t="shared" si="95"/>
        <v>0</v>
      </c>
      <c r="AI204" s="250"/>
      <c r="AJ204" s="252"/>
      <c r="AK204" s="235" t="s">
        <v>67</v>
      </c>
      <c r="AL204" s="242"/>
      <c r="AM204" s="259">
        <f t="shared" si="78"/>
        <v>4.8</v>
      </c>
      <c r="AN204" s="259">
        <f t="shared" si="79"/>
        <v>0</v>
      </c>
      <c r="AO204" s="259">
        <f t="shared" si="80"/>
        <v>4.8</v>
      </c>
      <c r="AP204" s="259">
        <f t="shared" si="81"/>
        <v>0</v>
      </c>
      <c r="AQ204" s="244"/>
      <c r="AR204" s="244"/>
      <c r="AS204" s="244">
        <f t="shared" si="98"/>
        <v>4.8</v>
      </c>
      <c r="AT204" s="243">
        <f t="shared" si="88"/>
        <v>6.3</v>
      </c>
      <c r="AU204" s="243">
        <v>6300</v>
      </c>
      <c r="AW204" s="245"/>
      <c r="AX204" s="245">
        <v>6300</v>
      </c>
      <c r="AY204" s="245"/>
      <c r="AZ204" s="245">
        <v>0</v>
      </c>
      <c r="BA204" s="245">
        <v>0</v>
      </c>
      <c r="BB204" s="245">
        <v>0</v>
      </c>
      <c r="BD204" s="246">
        <f t="shared" si="105"/>
        <v>0</v>
      </c>
      <c r="BE204" s="246">
        <f t="shared" si="105"/>
        <v>6.3</v>
      </c>
      <c r="BF204" s="246">
        <f t="shared" ref="BF204:BI208" si="106">AY204/$BD$12</f>
        <v>0</v>
      </c>
      <c r="BG204" s="246">
        <f t="shared" si="106"/>
        <v>0</v>
      </c>
      <c r="BH204" s="246">
        <f t="shared" si="106"/>
        <v>0</v>
      </c>
      <c r="BI204" s="246">
        <f t="shared" si="106"/>
        <v>0</v>
      </c>
      <c r="BK204" s="245">
        <v>6300</v>
      </c>
      <c r="BL204" s="245">
        <v>0</v>
      </c>
      <c r="BM204" s="245">
        <v>0</v>
      </c>
      <c r="BN204" s="245">
        <v>0</v>
      </c>
      <c r="BP204" s="246">
        <f t="shared" si="99"/>
        <v>6.3</v>
      </c>
      <c r="BQ204" s="246">
        <f t="shared" si="99"/>
        <v>0</v>
      </c>
      <c r="BR204" s="246">
        <f t="shared" si="99"/>
        <v>0</v>
      </c>
      <c r="BS204" s="246">
        <f t="shared" si="89"/>
        <v>0</v>
      </c>
    </row>
    <row r="205" spans="1:71" ht="15.95" customHeight="1">
      <c r="A205" s="231">
        <f t="shared" si="77"/>
        <v>193</v>
      </c>
      <c r="B205" s="231" t="s">
        <v>1095</v>
      </c>
      <c r="C205" s="233" t="s">
        <v>798</v>
      </c>
      <c r="D205" s="233"/>
      <c r="E205" s="233" t="s">
        <v>152</v>
      </c>
      <c r="F205" s="232" t="s">
        <v>562</v>
      </c>
      <c r="G205" s="234"/>
      <c r="H205" s="234"/>
      <c r="I205" s="234"/>
      <c r="J205" s="235"/>
      <c r="K205" s="242"/>
      <c r="L205" s="236">
        <v>3.2</v>
      </c>
      <c r="M205" s="237"/>
      <c r="N205" s="238">
        <v>6</v>
      </c>
      <c r="O205" s="236">
        <v>0</v>
      </c>
      <c r="P205" s="236">
        <f>L205-S205</f>
        <v>2.3000000000000003</v>
      </c>
      <c r="Q205" s="236">
        <v>0</v>
      </c>
      <c r="R205" s="236">
        <v>0</v>
      </c>
      <c r="S205" s="236">
        <v>0.9</v>
      </c>
      <c r="T205" s="236">
        <v>0</v>
      </c>
      <c r="U205" s="237"/>
      <c r="V205" s="237"/>
      <c r="W205" s="237"/>
      <c r="X205" s="237"/>
      <c r="Y205" s="237">
        <v>0.7</v>
      </c>
      <c r="Z205" s="239">
        <f t="shared" si="100"/>
        <v>0.21874999999999997</v>
      </c>
      <c r="AA205" s="237">
        <v>0</v>
      </c>
      <c r="AB205" s="239">
        <f t="shared" si="92"/>
        <v>0</v>
      </c>
      <c r="AC205" s="237">
        <v>0.2</v>
      </c>
      <c r="AD205" s="239">
        <f t="shared" si="93"/>
        <v>6.25E-2</v>
      </c>
      <c r="AE205" s="237">
        <f>L205-Y205-AC205</f>
        <v>2.2999999999999998</v>
      </c>
      <c r="AF205" s="237"/>
      <c r="AG205" s="237"/>
      <c r="AH205" s="239">
        <f t="shared" si="95"/>
        <v>0.71874999999999989</v>
      </c>
      <c r="AI205" s="250"/>
      <c r="AJ205" s="252"/>
      <c r="AK205" s="235" t="s">
        <v>67</v>
      </c>
      <c r="AL205" s="242"/>
      <c r="AM205" s="259">
        <f t="shared" si="78"/>
        <v>3.2</v>
      </c>
      <c r="AN205" s="259">
        <f t="shared" si="79"/>
        <v>0</v>
      </c>
      <c r="AO205" s="259">
        <f t="shared" si="80"/>
        <v>3.1999999999999997</v>
      </c>
      <c r="AP205" s="259">
        <f t="shared" si="81"/>
        <v>0</v>
      </c>
      <c r="AQ205" s="244"/>
      <c r="AR205" s="244"/>
      <c r="AS205" s="244">
        <f t="shared" si="98"/>
        <v>3.2</v>
      </c>
      <c r="AT205" s="243">
        <f t="shared" si="88"/>
        <v>4.8</v>
      </c>
      <c r="AU205" s="243">
        <v>4800</v>
      </c>
      <c r="AW205" s="245">
        <v>0</v>
      </c>
      <c r="AX205" s="245">
        <v>3900</v>
      </c>
      <c r="AY205" s="245"/>
      <c r="AZ205" s="245">
        <v>0</v>
      </c>
      <c r="BA205" s="245">
        <v>900</v>
      </c>
      <c r="BB205" s="245">
        <v>0</v>
      </c>
      <c r="BD205" s="246">
        <f t="shared" si="105"/>
        <v>0</v>
      </c>
      <c r="BE205" s="246">
        <f t="shared" si="105"/>
        <v>3.9</v>
      </c>
      <c r="BF205" s="246">
        <f t="shared" si="106"/>
        <v>0</v>
      </c>
      <c r="BG205" s="246">
        <f t="shared" si="106"/>
        <v>0</v>
      </c>
      <c r="BH205" s="246">
        <f t="shared" si="106"/>
        <v>0.9</v>
      </c>
      <c r="BI205" s="246">
        <f t="shared" si="106"/>
        <v>0</v>
      </c>
      <c r="BK205" s="245">
        <v>700</v>
      </c>
      <c r="BL205" s="245">
        <v>0</v>
      </c>
      <c r="BM205" s="245">
        <v>200</v>
      </c>
      <c r="BN205" s="245">
        <v>3900</v>
      </c>
      <c r="BP205" s="246">
        <f t="shared" si="99"/>
        <v>0.7</v>
      </c>
      <c r="BQ205" s="246">
        <f t="shared" si="99"/>
        <v>0</v>
      </c>
      <c r="BR205" s="246">
        <f t="shared" si="99"/>
        <v>0.2</v>
      </c>
      <c r="BS205" s="246">
        <f t="shared" si="89"/>
        <v>3.9</v>
      </c>
    </row>
    <row r="206" spans="1:71" ht="15.95" customHeight="1">
      <c r="A206" s="231">
        <f t="shared" ref="A206:A228" si="107">A205+1</f>
        <v>194</v>
      </c>
      <c r="B206" s="231" t="s">
        <v>1096</v>
      </c>
      <c r="C206" s="233" t="s">
        <v>799</v>
      </c>
      <c r="D206" s="233"/>
      <c r="E206" s="233" t="s">
        <v>960</v>
      </c>
      <c r="F206" s="232" t="s">
        <v>562</v>
      </c>
      <c r="G206" s="234"/>
      <c r="H206" s="234"/>
      <c r="I206" s="234"/>
      <c r="J206" s="235"/>
      <c r="K206" s="242"/>
      <c r="L206" s="236">
        <v>3.5</v>
      </c>
      <c r="M206" s="237"/>
      <c r="N206" s="238">
        <v>4</v>
      </c>
      <c r="O206" s="236">
        <v>1</v>
      </c>
      <c r="P206" s="236">
        <v>0</v>
      </c>
      <c r="Q206" s="236">
        <f>L206-O206</f>
        <v>2.5</v>
      </c>
      <c r="R206" s="236">
        <v>0</v>
      </c>
      <c r="S206" s="236">
        <v>0</v>
      </c>
      <c r="T206" s="236">
        <v>0</v>
      </c>
      <c r="U206" s="237"/>
      <c r="V206" s="237"/>
      <c r="W206" s="237"/>
      <c r="X206" s="237"/>
      <c r="Y206" s="237">
        <v>1.5</v>
      </c>
      <c r="Z206" s="239">
        <f t="shared" si="100"/>
        <v>0.42857142857142855</v>
      </c>
      <c r="AA206" s="237">
        <v>1.5</v>
      </c>
      <c r="AB206" s="239">
        <f t="shared" si="92"/>
        <v>0.42857142857142855</v>
      </c>
      <c r="AC206" s="237">
        <v>0.5</v>
      </c>
      <c r="AD206" s="239">
        <f t="shared" si="93"/>
        <v>0.14285714285714285</v>
      </c>
      <c r="AE206" s="237">
        <v>0</v>
      </c>
      <c r="AF206" s="237"/>
      <c r="AG206" s="237"/>
      <c r="AH206" s="239">
        <f t="shared" si="95"/>
        <v>0</v>
      </c>
      <c r="AI206" s="250"/>
      <c r="AJ206" s="252"/>
      <c r="AK206" s="235" t="s">
        <v>67</v>
      </c>
      <c r="AL206" s="242"/>
      <c r="AM206" s="259">
        <f t="shared" si="78"/>
        <v>3.5</v>
      </c>
      <c r="AN206" s="259">
        <f t="shared" si="79"/>
        <v>0</v>
      </c>
      <c r="AO206" s="259">
        <f t="shared" si="80"/>
        <v>3.5</v>
      </c>
      <c r="AP206" s="259">
        <f t="shared" si="81"/>
        <v>0</v>
      </c>
      <c r="AQ206" s="244"/>
      <c r="AR206" s="244"/>
      <c r="AS206" s="244">
        <f t="shared" si="98"/>
        <v>3.5</v>
      </c>
      <c r="AT206" s="243">
        <f t="shared" si="88"/>
        <v>3.2</v>
      </c>
      <c r="AU206" s="243">
        <v>3200</v>
      </c>
      <c r="AW206" s="245">
        <v>1000</v>
      </c>
      <c r="AX206" s="245">
        <v>0</v>
      </c>
      <c r="AY206" s="245">
        <v>0</v>
      </c>
      <c r="AZ206" s="245">
        <v>0</v>
      </c>
      <c r="BA206" s="245">
        <v>0</v>
      </c>
      <c r="BB206" s="245">
        <v>0</v>
      </c>
      <c r="BD206" s="246">
        <f t="shared" si="105"/>
        <v>1</v>
      </c>
      <c r="BE206" s="246">
        <f t="shared" si="105"/>
        <v>0</v>
      </c>
      <c r="BF206" s="246">
        <f t="shared" si="106"/>
        <v>0</v>
      </c>
      <c r="BG206" s="246">
        <f t="shared" si="106"/>
        <v>0</v>
      </c>
      <c r="BH206" s="246">
        <f t="shared" si="106"/>
        <v>0</v>
      </c>
      <c r="BI206" s="246">
        <f t="shared" si="106"/>
        <v>0</v>
      </c>
      <c r="BK206" s="245">
        <v>1700</v>
      </c>
      <c r="BL206" s="245">
        <v>1500</v>
      </c>
      <c r="BM206" s="245">
        <v>500</v>
      </c>
      <c r="BN206" s="245">
        <v>0</v>
      </c>
      <c r="BP206" s="246">
        <f t="shared" si="99"/>
        <v>1.7</v>
      </c>
      <c r="BQ206" s="246">
        <f t="shared" si="99"/>
        <v>1.5</v>
      </c>
      <c r="BR206" s="246">
        <f t="shared" si="99"/>
        <v>0.5</v>
      </c>
      <c r="BS206" s="246">
        <f t="shared" si="89"/>
        <v>0</v>
      </c>
    </row>
    <row r="207" spans="1:71" ht="15.95" customHeight="1">
      <c r="A207" s="231">
        <f t="shared" si="107"/>
        <v>195</v>
      </c>
      <c r="B207" s="231" t="s">
        <v>1097</v>
      </c>
      <c r="C207" s="233" t="s">
        <v>800</v>
      </c>
      <c r="D207" s="233"/>
      <c r="E207" s="233" t="s">
        <v>961</v>
      </c>
      <c r="F207" s="232" t="s">
        <v>562</v>
      </c>
      <c r="G207" s="234"/>
      <c r="H207" s="234"/>
      <c r="I207" s="234"/>
      <c r="J207" s="235"/>
      <c r="K207" s="242"/>
      <c r="L207" s="236">
        <v>1.2</v>
      </c>
      <c r="M207" s="237"/>
      <c r="N207" s="238">
        <v>3</v>
      </c>
      <c r="O207" s="236">
        <f>L207-S207</f>
        <v>0.39999999999999991</v>
      </c>
      <c r="P207" s="236">
        <v>0</v>
      </c>
      <c r="Q207" s="236">
        <v>0</v>
      </c>
      <c r="R207" s="236">
        <v>0</v>
      </c>
      <c r="S207" s="236">
        <v>0.8</v>
      </c>
      <c r="T207" s="236">
        <v>0</v>
      </c>
      <c r="U207" s="237"/>
      <c r="V207" s="237"/>
      <c r="W207" s="237"/>
      <c r="X207" s="237"/>
      <c r="Y207" s="237">
        <v>0.5</v>
      </c>
      <c r="Z207" s="239">
        <f t="shared" si="100"/>
        <v>0.41666666666666669</v>
      </c>
      <c r="AA207" s="237">
        <v>0.4</v>
      </c>
      <c r="AB207" s="239">
        <f t="shared" si="92"/>
        <v>0.33333333333333337</v>
      </c>
      <c r="AC207" s="237">
        <v>0.3</v>
      </c>
      <c r="AD207" s="239">
        <f t="shared" si="93"/>
        <v>0.25</v>
      </c>
      <c r="AE207" s="237">
        <v>0</v>
      </c>
      <c r="AF207" s="237"/>
      <c r="AG207" s="237"/>
      <c r="AH207" s="239">
        <f t="shared" si="95"/>
        <v>0</v>
      </c>
      <c r="AI207" s="250"/>
      <c r="AJ207" s="252"/>
      <c r="AK207" s="235" t="s">
        <v>67</v>
      </c>
      <c r="AL207" s="242"/>
      <c r="AM207" s="259">
        <f t="shared" ref="AM207:AM228" si="108">SUM(O207:U207)</f>
        <v>1.2</v>
      </c>
      <c r="AN207" s="259">
        <f t="shared" ref="AN207:AN228" si="109">L207-AM207</f>
        <v>0</v>
      </c>
      <c r="AO207" s="259">
        <f t="shared" ref="AO207:AO228" si="110">Y207+AA207+AC207+AE207</f>
        <v>1.2</v>
      </c>
      <c r="AP207" s="259">
        <f t="shared" ref="AP207:AP228" si="111">L207-AO207</f>
        <v>0</v>
      </c>
      <c r="AQ207" s="244"/>
      <c r="AR207" s="244"/>
      <c r="AS207" s="244">
        <f t="shared" si="98"/>
        <v>1.2</v>
      </c>
      <c r="AT207" s="243">
        <f t="shared" si="88"/>
        <v>3.5</v>
      </c>
      <c r="AU207" s="243">
        <v>3500</v>
      </c>
      <c r="AW207" s="245">
        <v>2700</v>
      </c>
      <c r="AX207" s="245">
        <v>0</v>
      </c>
      <c r="AY207" s="245">
        <v>0</v>
      </c>
      <c r="AZ207" s="245">
        <v>0</v>
      </c>
      <c r="BA207" s="245">
        <v>800</v>
      </c>
      <c r="BB207" s="245">
        <v>0</v>
      </c>
      <c r="BD207" s="246">
        <f t="shared" si="105"/>
        <v>2.7</v>
      </c>
      <c r="BE207" s="246">
        <f t="shared" si="105"/>
        <v>0</v>
      </c>
      <c r="BF207" s="246">
        <f t="shared" si="106"/>
        <v>0</v>
      </c>
      <c r="BG207" s="246">
        <f t="shared" si="106"/>
        <v>0</v>
      </c>
      <c r="BH207" s="246">
        <f t="shared" si="106"/>
        <v>0.8</v>
      </c>
      <c r="BI207" s="246">
        <f t="shared" si="106"/>
        <v>0</v>
      </c>
      <c r="BK207" s="245">
        <v>2100</v>
      </c>
      <c r="BL207" s="245">
        <v>850</v>
      </c>
      <c r="BM207" s="245">
        <v>550</v>
      </c>
      <c r="BN207" s="245">
        <v>0</v>
      </c>
      <c r="BP207" s="246">
        <f t="shared" si="99"/>
        <v>2.1</v>
      </c>
      <c r="BQ207" s="246">
        <f t="shared" si="99"/>
        <v>0.85</v>
      </c>
      <c r="BR207" s="246">
        <f t="shared" si="99"/>
        <v>0.55000000000000004</v>
      </c>
      <c r="BS207" s="246">
        <f t="shared" si="89"/>
        <v>0</v>
      </c>
    </row>
    <row r="208" spans="1:71" ht="15.95" customHeight="1">
      <c r="A208" s="231">
        <f t="shared" si="107"/>
        <v>196</v>
      </c>
      <c r="B208" s="231" t="s">
        <v>1098</v>
      </c>
      <c r="C208" s="233" t="s">
        <v>801</v>
      </c>
      <c r="D208" s="233"/>
      <c r="E208" s="233" t="s">
        <v>962</v>
      </c>
      <c r="F208" s="232" t="s">
        <v>562</v>
      </c>
      <c r="G208" s="234"/>
      <c r="H208" s="234"/>
      <c r="I208" s="234"/>
      <c r="J208" s="235"/>
      <c r="K208" s="242"/>
      <c r="L208" s="236">
        <v>3</v>
      </c>
      <c r="M208" s="237"/>
      <c r="N208" s="238">
        <v>4</v>
      </c>
      <c r="O208" s="236">
        <f>L208-Q208-S208</f>
        <v>2.6</v>
      </c>
      <c r="P208" s="236">
        <v>0</v>
      </c>
      <c r="Q208" s="236">
        <v>0.15</v>
      </c>
      <c r="R208" s="236">
        <v>0</v>
      </c>
      <c r="S208" s="236">
        <v>0.25</v>
      </c>
      <c r="T208" s="236">
        <v>0</v>
      </c>
      <c r="U208" s="237"/>
      <c r="V208" s="237"/>
      <c r="W208" s="237"/>
      <c r="X208" s="237"/>
      <c r="Y208" s="237">
        <v>0</v>
      </c>
      <c r="Z208" s="239">
        <f t="shared" si="100"/>
        <v>0</v>
      </c>
      <c r="AA208" s="237">
        <v>0.3</v>
      </c>
      <c r="AB208" s="239">
        <f t="shared" si="92"/>
        <v>9.9999999999999992E-2</v>
      </c>
      <c r="AC208" s="237">
        <v>0.35</v>
      </c>
      <c r="AD208" s="239">
        <f t="shared" si="93"/>
        <v>0.11666666666666665</v>
      </c>
      <c r="AE208" s="237">
        <f>L208-AA208-AC208</f>
        <v>2.35</v>
      </c>
      <c r="AF208" s="237"/>
      <c r="AG208" s="237"/>
      <c r="AH208" s="239">
        <f t="shared" si="95"/>
        <v>0.78333333333333333</v>
      </c>
      <c r="AI208" s="250"/>
      <c r="AJ208" s="252"/>
      <c r="AK208" s="235" t="s">
        <v>67</v>
      </c>
      <c r="AL208" s="242"/>
      <c r="AM208" s="259">
        <f t="shared" si="108"/>
        <v>3</v>
      </c>
      <c r="AN208" s="259">
        <f t="shared" si="109"/>
        <v>0</v>
      </c>
      <c r="AO208" s="259">
        <f t="shared" si="110"/>
        <v>3</v>
      </c>
      <c r="AP208" s="259">
        <f t="shared" si="111"/>
        <v>0</v>
      </c>
      <c r="AQ208" s="244"/>
      <c r="AR208" s="244"/>
      <c r="AS208" s="244">
        <f t="shared" si="98"/>
        <v>3</v>
      </c>
      <c r="AT208" s="243">
        <f t="shared" si="88"/>
        <v>1.2</v>
      </c>
      <c r="AU208" s="243">
        <v>1200</v>
      </c>
      <c r="AW208" s="245">
        <v>800</v>
      </c>
      <c r="AX208" s="245">
        <v>0</v>
      </c>
      <c r="AY208" s="245">
        <v>150</v>
      </c>
      <c r="AZ208" s="245">
        <v>0</v>
      </c>
      <c r="BA208" s="245">
        <v>250</v>
      </c>
      <c r="BB208" s="245">
        <v>0</v>
      </c>
      <c r="BD208" s="246">
        <f t="shared" si="105"/>
        <v>0.8</v>
      </c>
      <c r="BE208" s="246">
        <f t="shared" si="105"/>
        <v>0</v>
      </c>
      <c r="BF208" s="246">
        <f t="shared" si="106"/>
        <v>0.15</v>
      </c>
      <c r="BG208" s="246">
        <f t="shared" si="106"/>
        <v>0</v>
      </c>
      <c r="BH208" s="246">
        <f t="shared" si="106"/>
        <v>0.25</v>
      </c>
      <c r="BI208" s="246">
        <f t="shared" si="106"/>
        <v>0</v>
      </c>
      <c r="BK208" s="245">
        <v>0</v>
      </c>
      <c r="BL208" s="245">
        <v>300</v>
      </c>
      <c r="BM208" s="245">
        <v>350</v>
      </c>
      <c r="BN208" s="245">
        <v>550</v>
      </c>
      <c r="BP208" s="246">
        <f t="shared" si="99"/>
        <v>0</v>
      </c>
      <c r="BQ208" s="246">
        <f t="shared" si="99"/>
        <v>0.3</v>
      </c>
      <c r="BR208" s="246">
        <f t="shared" si="99"/>
        <v>0.35</v>
      </c>
      <c r="BS208" s="246">
        <f t="shared" si="89"/>
        <v>0.55000000000000004</v>
      </c>
    </row>
    <row r="209" spans="1:71" ht="15.95" customHeight="1">
      <c r="A209" s="231">
        <f t="shared" si="107"/>
        <v>197</v>
      </c>
      <c r="B209" s="231" t="s">
        <v>1695</v>
      </c>
      <c r="C209" s="233" t="s">
        <v>1682</v>
      </c>
      <c r="D209" s="233"/>
      <c r="E209" s="233"/>
      <c r="F209" s="232" t="s">
        <v>562</v>
      </c>
      <c r="G209" s="234"/>
      <c r="H209" s="234"/>
      <c r="I209" s="234"/>
      <c r="J209" s="235"/>
      <c r="K209" s="242"/>
      <c r="L209" s="236">
        <v>1.8</v>
      </c>
      <c r="M209" s="237"/>
      <c r="N209" s="238">
        <v>3</v>
      </c>
      <c r="O209" s="236">
        <f>L209</f>
        <v>1.8</v>
      </c>
      <c r="P209" s="236"/>
      <c r="Q209" s="236"/>
      <c r="R209" s="236"/>
      <c r="S209" s="236"/>
      <c r="T209" s="236"/>
      <c r="U209" s="237"/>
      <c r="V209" s="237"/>
      <c r="W209" s="237"/>
      <c r="X209" s="237"/>
      <c r="Y209" s="237">
        <v>0.2</v>
      </c>
      <c r="Z209" s="239">
        <f t="shared" si="100"/>
        <v>0.11111111111111112</v>
      </c>
      <c r="AA209" s="237">
        <v>0.4</v>
      </c>
      <c r="AB209" s="239">
        <f t="shared" ref="AB209" si="112">AA209/L209</f>
        <v>0.22222222222222224</v>
      </c>
      <c r="AC209" s="237">
        <v>1.2</v>
      </c>
      <c r="AD209" s="239">
        <f t="shared" ref="AD209" si="113">AC209/L209</f>
        <v>0.66666666666666663</v>
      </c>
      <c r="AE209" s="237">
        <f>L209-AA209-AC209-Y209</f>
        <v>0</v>
      </c>
      <c r="AF209" s="237"/>
      <c r="AG209" s="237"/>
      <c r="AH209" s="239">
        <f t="shared" ref="AH209" si="114">AE209/L209</f>
        <v>0</v>
      </c>
      <c r="AI209" s="250"/>
      <c r="AJ209" s="252"/>
      <c r="AK209" s="235" t="s">
        <v>67</v>
      </c>
      <c r="AL209" s="242"/>
      <c r="AM209" s="259">
        <f t="shared" si="108"/>
        <v>1.8</v>
      </c>
      <c r="AN209" s="259">
        <f t="shared" si="109"/>
        <v>0</v>
      </c>
      <c r="AO209" s="259">
        <f t="shared" si="110"/>
        <v>1.8</v>
      </c>
      <c r="AP209" s="259">
        <f t="shared" si="111"/>
        <v>0</v>
      </c>
      <c r="AQ209" s="244"/>
      <c r="AR209" s="244"/>
      <c r="AS209" s="244"/>
      <c r="AW209" s="245"/>
      <c r="AX209" s="245"/>
      <c r="AY209" s="245"/>
      <c r="AZ209" s="245"/>
      <c r="BA209" s="245"/>
      <c r="BB209" s="245"/>
      <c r="BD209" s="246"/>
      <c r="BE209" s="246"/>
      <c r="BF209" s="246"/>
      <c r="BG209" s="246"/>
      <c r="BH209" s="246"/>
      <c r="BI209" s="246"/>
      <c r="BK209" s="245"/>
      <c r="BL209" s="245"/>
      <c r="BM209" s="245"/>
      <c r="BN209" s="245"/>
      <c r="BP209" s="246"/>
      <c r="BQ209" s="246"/>
      <c r="BR209" s="246"/>
      <c r="BS209" s="246"/>
    </row>
    <row r="210" spans="1:71" ht="15.95" customHeight="1">
      <c r="A210" s="231">
        <f t="shared" si="107"/>
        <v>198</v>
      </c>
      <c r="B210" s="231" t="s">
        <v>1696</v>
      </c>
      <c r="C210" s="233" t="s">
        <v>1684</v>
      </c>
      <c r="D210" s="233"/>
      <c r="E210" s="233"/>
      <c r="F210" s="232" t="s">
        <v>562</v>
      </c>
      <c r="G210" s="234"/>
      <c r="H210" s="234"/>
      <c r="I210" s="234"/>
      <c r="J210" s="235"/>
      <c r="K210" s="242"/>
      <c r="L210" s="236">
        <v>1.2</v>
      </c>
      <c r="M210" s="237"/>
      <c r="N210" s="238">
        <v>4</v>
      </c>
      <c r="O210" s="236"/>
      <c r="P210" s="236"/>
      <c r="Q210" s="236">
        <f>L210</f>
        <v>1.2</v>
      </c>
      <c r="R210" s="236"/>
      <c r="S210" s="236"/>
      <c r="T210" s="236"/>
      <c r="U210" s="237"/>
      <c r="V210" s="237"/>
      <c r="W210" s="237"/>
      <c r="X210" s="237"/>
      <c r="Y210" s="237">
        <v>0.3</v>
      </c>
      <c r="Z210" s="239">
        <f t="shared" ref="Z210" si="115">Y210/L210</f>
        <v>0.25</v>
      </c>
      <c r="AA210" s="237">
        <v>0.2</v>
      </c>
      <c r="AB210" s="239">
        <f t="shared" ref="AB210" si="116">AA210/L210</f>
        <v>0.16666666666666669</v>
      </c>
      <c r="AC210" s="237">
        <v>0.3</v>
      </c>
      <c r="AD210" s="239">
        <f t="shared" ref="AD210" si="117">AC210/L210</f>
        <v>0.25</v>
      </c>
      <c r="AE210" s="237">
        <f>L210-AA210-AC210-Y210</f>
        <v>0.39999999999999997</v>
      </c>
      <c r="AF210" s="237"/>
      <c r="AG210" s="237"/>
      <c r="AH210" s="239">
        <f t="shared" ref="AH210" si="118">AE210/L210</f>
        <v>0.33333333333333331</v>
      </c>
      <c r="AI210" s="250"/>
      <c r="AJ210" s="252"/>
      <c r="AK210" s="235" t="s">
        <v>67</v>
      </c>
      <c r="AL210" s="242"/>
      <c r="AM210" s="259">
        <f t="shared" si="108"/>
        <v>1.2</v>
      </c>
      <c r="AN210" s="259">
        <f t="shared" si="109"/>
        <v>0</v>
      </c>
      <c r="AO210" s="259">
        <f t="shared" si="110"/>
        <v>1.2</v>
      </c>
      <c r="AP210" s="259">
        <f t="shared" si="111"/>
        <v>0</v>
      </c>
      <c r="AQ210" s="244"/>
      <c r="AR210" s="244"/>
      <c r="AS210" s="244"/>
      <c r="AW210" s="245"/>
      <c r="AX210" s="245"/>
      <c r="AY210" s="245"/>
      <c r="AZ210" s="245"/>
      <c r="BA210" s="245"/>
      <c r="BB210" s="245"/>
      <c r="BD210" s="246"/>
      <c r="BE210" s="246"/>
      <c r="BF210" s="246"/>
      <c r="BG210" s="246"/>
      <c r="BH210" s="246"/>
      <c r="BI210" s="246"/>
      <c r="BK210" s="245"/>
      <c r="BL210" s="245"/>
      <c r="BM210" s="245"/>
      <c r="BN210" s="245"/>
      <c r="BP210" s="246"/>
      <c r="BQ210" s="246"/>
      <c r="BR210" s="246"/>
      <c r="BS210" s="246"/>
    </row>
    <row r="211" spans="1:71" ht="15.95" customHeight="1">
      <c r="A211" s="231">
        <f t="shared" si="107"/>
        <v>199</v>
      </c>
      <c r="B211" s="231" t="s">
        <v>1099</v>
      </c>
      <c r="C211" s="233" t="s">
        <v>802</v>
      </c>
      <c r="D211" s="233"/>
      <c r="E211" s="233" t="s">
        <v>64</v>
      </c>
      <c r="F211" s="232" t="s">
        <v>488</v>
      </c>
      <c r="G211" s="234"/>
      <c r="H211" s="234"/>
      <c r="I211" s="234"/>
      <c r="J211" s="235"/>
      <c r="K211" s="242"/>
      <c r="L211" s="236">
        <v>2.46</v>
      </c>
      <c r="M211" s="237"/>
      <c r="N211" s="238">
        <v>4</v>
      </c>
      <c r="O211" s="236">
        <v>0</v>
      </c>
      <c r="P211" s="236">
        <v>2.46</v>
      </c>
      <c r="Q211" s="236">
        <v>0</v>
      </c>
      <c r="R211" s="236">
        <v>0</v>
      </c>
      <c r="S211" s="236">
        <v>0</v>
      </c>
      <c r="T211" s="236">
        <v>0</v>
      </c>
      <c r="U211" s="237"/>
      <c r="V211" s="237"/>
      <c r="W211" s="237"/>
      <c r="X211" s="237"/>
      <c r="Y211" s="237">
        <f>L211-AA211</f>
        <v>2.14</v>
      </c>
      <c r="Z211" s="239">
        <f t="shared" si="100"/>
        <v>0.86991869918699194</v>
      </c>
      <c r="AA211" s="237">
        <v>0.32</v>
      </c>
      <c r="AB211" s="239">
        <f t="shared" si="92"/>
        <v>0.13008130081300814</v>
      </c>
      <c r="AC211" s="237">
        <v>0</v>
      </c>
      <c r="AD211" s="239">
        <f t="shared" si="93"/>
        <v>0</v>
      </c>
      <c r="AE211" s="237">
        <v>0</v>
      </c>
      <c r="AF211" s="237"/>
      <c r="AG211" s="237"/>
      <c r="AH211" s="239">
        <f t="shared" si="95"/>
        <v>0</v>
      </c>
      <c r="AI211" s="250"/>
      <c r="AJ211" s="252"/>
      <c r="AK211" s="235" t="s">
        <v>67</v>
      </c>
      <c r="AL211" s="242"/>
      <c r="AM211" s="259">
        <f t="shared" si="108"/>
        <v>2.46</v>
      </c>
      <c r="AN211" s="259">
        <f t="shared" si="109"/>
        <v>0</v>
      </c>
      <c r="AO211" s="259">
        <f t="shared" si="110"/>
        <v>2.46</v>
      </c>
      <c r="AP211" s="259">
        <f t="shared" si="111"/>
        <v>0</v>
      </c>
      <c r="AQ211" s="244"/>
      <c r="AR211" s="244"/>
      <c r="AS211" s="244">
        <f t="shared" si="98"/>
        <v>2.46</v>
      </c>
      <c r="AT211" s="243">
        <f t="shared" si="88"/>
        <v>2.46</v>
      </c>
      <c r="AU211" s="243">
        <v>2460</v>
      </c>
      <c r="AW211" s="245">
        <v>0</v>
      </c>
      <c r="AX211" s="245">
        <v>2460</v>
      </c>
      <c r="AY211" s="245"/>
      <c r="AZ211" s="245">
        <v>0</v>
      </c>
      <c r="BA211" s="245">
        <v>0</v>
      </c>
      <c r="BB211" s="245">
        <v>0</v>
      </c>
      <c r="BD211" s="246">
        <f t="shared" si="105"/>
        <v>0</v>
      </c>
      <c r="BE211" s="246">
        <f t="shared" si="105"/>
        <v>2.46</v>
      </c>
      <c r="BF211" s="246">
        <f t="shared" ref="BF211:BI216" si="119">AY211/$BD$12</f>
        <v>0</v>
      </c>
      <c r="BG211" s="246">
        <f t="shared" si="119"/>
        <v>0</v>
      </c>
      <c r="BH211" s="246">
        <f t="shared" si="119"/>
        <v>0</v>
      </c>
      <c r="BI211" s="246">
        <f t="shared" si="119"/>
        <v>0</v>
      </c>
      <c r="BK211" s="245">
        <v>2300</v>
      </c>
      <c r="BL211" s="245">
        <v>320</v>
      </c>
      <c r="BM211" s="245">
        <v>0</v>
      </c>
      <c r="BN211" s="245">
        <v>0</v>
      </c>
      <c r="BP211" s="246">
        <f t="shared" si="99"/>
        <v>2.2999999999999998</v>
      </c>
      <c r="BQ211" s="246">
        <f t="shared" si="99"/>
        <v>0.32</v>
      </c>
      <c r="BR211" s="246">
        <f t="shared" si="99"/>
        <v>0</v>
      </c>
      <c r="BS211" s="246">
        <f t="shared" si="89"/>
        <v>0</v>
      </c>
    </row>
    <row r="212" spans="1:71" ht="15.95" customHeight="1">
      <c r="A212" s="231">
        <f t="shared" si="107"/>
        <v>200</v>
      </c>
      <c r="B212" s="231" t="s">
        <v>1100</v>
      </c>
      <c r="C212" s="233" t="s">
        <v>803</v>
      </c>
      <c r="D212" s="233"/>
      <c r="E212" s="233" t="s">
        <v>141</v>
      </c>
      <c r="F212" s="232" t="s">
        <v>488</v>
      </c>
      <c r="G212" s="234"/>
      <c r="H212" s="234"/>
      <c r="I212" s="234"/>
      <c r="J212" s="235"/>
      <c r="K212" s="242"/>
      <c r="L212" s="236">
        <v>3.3</v>
      </c>
      <c r="M212" s="237"/>
      <c r="N212" s="238">
        <v>3</v>
      </c>
      <c r="O212" s="236">
        <v>2</v>
      </c>
      <c r="P212" s="236">
        <v>1.3</v>
      </c>
      <c r="Q212" s="236">
        <v>0</v>
      </c>
      <c r="R212" s="236">
        <v>0</v>
      </c>
      <c r="S212" s="236">
        <v>0</v>
      </c>
      <c r="T212" s="236">
        <v>0</v>
      </c>
      <c r="U212" s="237"/>
      <c r="V212" s="237"/>
      <c r="W212" s="237"/>
      <c r="X212" s="237"/>
      <c r="Y212" s="237">
        <f>L212-AA212-AC212-AE212</f>
        <v>1.0999999999999996</v>
      </c>
      <c r="Z212" s="239">
        <f t="shared" si="100"/>
        <v>0.33333333333333326</v>
      </c>
      <c r="AA212" s="237">
        <v>0.7</v>
      </c>
      <c r="AB212" s="239">
        <f t="shared" si="92"/>
        <v>0.21212121212121213</v>
      </c>
      <c r="AC212" s="237">
        <v>0.5</v>
      </c>
      <c r="AD212" s="239">
        <f t="shared" si="93"/>
        <v>0.15151515151515152</v>
      </c>
      <c r="AE212" s="237">
        <v>1</v>
      </c>
      <c r="AF212" s="237"/>
      <c r="AG212" s="237"/>
      <c r="AH212" s="239">
        <f t="shared" si="95"/>
        <v>0.30303030303030304</v>
      </c>
      <c r="AI212" s="250"/>
      <c r="AJ212" s="252"/>
      <c r="AK212" s="235" t="s">
        <v>67</v>
      </c>
      <c r="AL212" s="242"/>
      <c r="AM212" s="259">
        <f t="shared" si="108"/>
        <v>3.3</v>
      </c>
      <c r="AN212" s="259">
        <f t="shared" si="109"/>
        <v>0</v>
      </c>
      <c r="AO212" s="259">
        <f t="shared" si="110"/>
        <v>3.3</v>
      </c>
      <c r="AP212" s="259">
        <f t="shared" si="111"/>
        <v>0</v>
      </c>
      <c r="AQ212" s="244"/>
      <c r="AR212" s="244"/>
      <c r="AS212" s="244">
        <f t="shared" si="98"/>
        <v>3.3</v>
      </c>
      <c r="AT212" s="243">
        <f t="shared" si="88"/>
        <v>3.3</v>
      </c>
      <c r="AU212" s="243">
        <v>3300</v>
      </c>
      <c r="AW212" s="245">
        <v>2000</v>
      </c>
      <c r="AX212" s="245">
        <v>1300</v>
      </c>
      <c r="AY212" s="245">
        <v>0</v>
      </c>
      <c r="AZ212" s="245">
        <v>0</v>
      </c>
      <c r="BA212" s="245">
        <v>0</v>
      </c>
      <c r="BB212" s="245">
        <v>0</v>
      </c>
      <c r="BD212" s="246">
        <f t="shared" si="105"/>
        <v>2</v>
      </c>
      <c r="BE212" s="246">
        <f t="shared" si="105"/>
        <v>1.3</v>
      </c>
      <c r="BF212" s="246">
        <f t="shared" si="119"/>
        <v>0</v>
      </c>
      <c r="BG212" s="246">
        <f t="shared" si="119"/>
        <v>0</v>
      </c>
      <c r="BH212" s="246">
        <f t="shared" si="119"/>
        <v>0</v>
      </c>
      <c r="BI212" s="246">
        <f t="shared" si="119"/>
        <v>0</v>
      </c>
      <c r="BK212" s="245">
        <v>1700</v>
      </c>
      <c r="BL212" s="245">
        <v>700</v>
      </c>
      <c r="BM212" s="245">
        <v>500</v>
      </c>
      <c r="BN212" s="245">
        <v>1000</v>
      </c>
      <c r="BP212" s="246">
        <f t="shared" si="99"/>
        <v>1.7</v>
      </c>
      <c r="BQ212" s="246">
        <f t="shared" si="99"/>
        <v>0.7</v>
      </c>
      <c r="BR212" s="246">
        <f t="shared" si="99"/>
        <v>0.5</v>
      </c>
      <c r="BS212" s="246">
        <f t="shared" si="89"/>
        <v>1</v>
      </c>
    </row>
    <row r="213" spans="1:71" ht="15.95" customHeight="1">
      <c r="A213" s="231">
        <f t="shared" si="107"/>
        <v>201</v>
      </c>
      <c r="B213" s="231" t="s">
        <v>1101</v>
      </c>
      <c r="C213" s="233" t="s">
        <v>804</v>
      </c>
      <c r="D213" s="233"/>
      <c r="E213" s="233" t="s">
        <v>963</v>
      </c>
      <c r="F213" s="232" t="s">
        <v>488</v>
      </c>
      <c r="G213" s="234"/>
      <c r="H213" s="234"/>
      <c r="I213" s="234"/>
      <c r="J213" s="235"/>
      <c r="K213" s="242"/>
      <c r="L213" s="236">
        <v>2</v>
      </c>
      <c r="M213" s="237"/>
      <c r="N213" s="238">
        <v>4</v>
      </c>
      <c r="O213" s="236">
        <v>0.5</v>
      </c>
      <c r="P213" s="236">
        <v>0</v>
      </c>
      <c r="Q213" s="236">
        <v>1.5</v>
      </c>
      <c r="R213" s="236">
        <v>0</v>
      </c>
      <c r="S213" s="236">
        <v>0</v>
      </c>
      <c r="T213" s="236">
        <v>0</v>
      </c>
      <c r="U213" s="237"/>
      <c r="V213" s="237"/>
      <c r="W213" s="237"/>
      <c r="X213" s="237"/>
      <c r="Y213" s="237">
        <v>0.9</v>
      </c>
      <c r="Z213" s="239">
        <f t="shared" si="100"/>
        <v>0.45</v>
      </c>
      <c r="AA213" s="237">
        <v>0.3</v>
      </c>
      <c r="AB213" s="239">
        <f t="shared" si="92"/>
        <v>0.15</v>
      </c>
      <c r="AC213" s="237">
        <v>0.8</v>
      </c>
      <c r="AD213" s="239">
        <f t="shared" si="93"/>
        <v>0.4</v>
      </c>
      <c r="AE213" s="237">
        <v>0</v>
      </c>
      <c r="AF213" s="237"/>
      <c r="AG213" s="237"/>
      <c r="AH213" s="239">
        <f t="shared" si="95"/>
        <v>0</v>
      </c>
      <c r="AI213" s="250"/>
      <c r="AJ213" s="252"/>
      <c r="AK213" s="235" t="s">
        <v>67</v>
      </c>
      <c r="AL213" s="242"/>
      <c r="AM213" s="259">
        <f t="shared" si="108"/>
        <v>2</v>
      </c>
      <c r="AN213" s="259">
        <f t="shared" si="109"/>
        <v>0</v>
      </c>
      <c r="AO213" s="259">
        <f t="shared" si="110"/>
        <v>2</v>
      </c>
      <c r="AP213" s="259">
        <f t="shared" si="111"/>
        <v>0</v>
      </c>
      <c r="AQ213" s="244"/>
      <c r="AR213" s="244"/>
      <c r="AS213" s="244">
        <f t="shared" si="98"/>
        <v>2</v>
      </c>
      <c r="AT213" s="243">
        <f t="shared" si="88"/>
        <v>2</v>
      </c>
      <c r="AU213" s="243">
        <v>2000</v>
      </c>
      <c r="AW213" s="245">
        <v>500</v>
      </c>
      <c r="AX213" s="245">
        <v>0</v>
      </c>
      <c r="AY213" s="245">
        <v>1500</v>
      </c>
      <c r="AZ213" s="245">
        <v>0</v>
      </c>
      <c r="BA213" s="245">
        <v>0</v>
      </c>
      <c r="BB213" s="245">
        <v>0</v>
      </c>
      <c r="BD213" s="246">
        <f t="shared" si="105"/>
        <v>0.5</v>
      </c>
      <c r="BE213" s="246">
        <f t="shared" si="105"/>
        <v>0</v>
      </c>
      <c r="BF213" s="246">
        <f t="shared" si="119"/>
        <v>1.5</v>
      </c>
      <c r="BG213" s="246">
        <f t="shared" si="119"/>
        <v>0</v>
      </c>
      <c r="BH213" s="246">
        <f t="shared" si="119"/>
        <v>0</v>
      </c>
      <c r="BI213" s="246">
        <f t="shared" si="119"/>
        <v>0</v>
      </c>
      <c r="BK213" s="245">
        <v>900</v>
      </c>
      <c r="BL213" s="245">
        <v>300</v>
      </c>
      <c r="BM213" s="245">
        <v>800</v>
      </c>
      <c r="BN213" s="245">
        <v>0</v>
      </c>
      <c r="BP213" s="246">
        <f t="shared" si="99"/>
        <v>0.9</v>
      </c>
      <c r="BQ213" s="246">
        <f t="shared" si="99"/>
        <v>0.3</v>
      </c>
      <c r="BR213" s="246">
        <f t="shared" si="99"/>
        <v>0.8</v>
      </c>
      <c r="BS213" s="246">
        <f t="shared" si="89"/>
        <v>0</v>
      </c>
    </row>
    <row r="214" spans="1:71" ht="15.95" customHeight="1">
      <c r="A214" s="231">
        <f t="shared" si="107"/>
        <v>202</v>
      </c>
      <c r="B214" s="231" t="s">
        <v>1102</v>
      </c>
      <c r="C214" s="233" t="s">
        <v>805</v>
      </c>
      <c r="D214" s="233"/>
      <c r="E214" s="233" t="s">
        <v>64</v>
      </c>
      <c r="F214" s="232" t="s">
        <v>488</v>
      </c>
      <c r="G214" s="234"/>
      <c r="H214" s="234"/>
      <c r="I214" s="234"/>
      <c r="J214" s="235"/>
      <c r="K214" s="242"/>
      <c r="L214" s="236">
        <v>6.9550000000000001</v>
      </c>
      <c r="M214" s="237"/>
      <c r="N214" s="238">
        <v>6</v>
      </c>
      <c r="O214" s="236">
        <v>0</v>
      </c>
      <c r="P214" s="236">
        <v>6.9550000000000001</v>
      </c>
      <c r="Q214" s="236">
        <v>0</v>
      </c>
      <c r="R214" s="236">
        <v>0</v>
      </c>
      <c r="S214" s="236">
        <v>0</v>
      </c>
      <c r="T214" s="236">
        <v>0</v>
      </c>
      <c r="U214" s="237"/>
      <c r="V214" s="237"/>
      <c r="W214" s="237"/>
      <c r="X214" s="237"/>
      <c r="Y214" s="237">
        <f>L214-AA214-AC214</f>
        <v>5.9</v>
      </c>
      <c r="Z214" s="239">
        <f t="shared" si="100"/>
        <v>0.8483105679367362</v>
      </c>
      <c r="AA214" s="237">
        <v>0.8</v>
      </c>
      <c r="AB214" s="239">
        <f t="shared" si="92"/>
        <v>0.11502516175413373</v>
      </c>
      <c r="AC214" s="237">
        <v>0.255</v>
      </c>
      <c r="AD214" s="239">
        <f t="shared" si="93"/>
        <v>3.6664270309130123E-2</v>
      </c>
      <c r="AE214" s="237">
        <v>0</v>
      </c>
      <c r="AF214" s="237"/>
      <c r="AG214" s="237"/>
      <c r="AH214" s="239">
        <f t="shared" si="95"/>
        <v>0</v>
      </c>
      <c r="AI214" s="250"/>
      <c r="AJ214" s="252"/>
      <c r="AK214" s="235" t="s">
        <v>67</v>
      </c>
      <c r="AL214" s="242"/>
      <c r="AM214" s="259">
        <f t="shared" si="108"/>
        <v>6.9550000000000001</v>
      </c>
      <c r="AN214" s="259">
        <f t="shared" si="109"/>
        <v>0</v>
      </c>
      <c r="AO214" s="259">
        <f t="shared" si="110"/>
        <v>6.9550000000000001</v>
      </c>
      <c r="AP214" s="259">
        <f t="shared" si="111"/>
        <v>0</v>
      </c>
      <c r="AQ214" s="244"/>
      <c r="AR214" s="244"/>
      <c r="AS214" s="244">
        <f t="shared" si="98"/>
        <v>6.9550000000000001</v>
      </c>
      <c r="AT214" s="243">
        <f t="shared" si="88"/>
        <v>6.9550000000000001</v>
      </c>
      <c r="AU214" s="243">
        <v>6955</v>
      </c>
      <c r="AW214" s="245">
        <v>0</v>
      </c>
      <c r="AX214" s="245">
        <v>6955</v>
      </c>
      <c r="AY214" s="245"/>
      <c r="AZ214" s="245">
        <v>0</v>
      </c>
      <c r="BA214" s="245">
        <v>0</v>
      </c>
      <c r="BB214" s="245">
        <v>0</v>
      </c>
      <c r="BD214" s="246">
        <f t="shared" si="105"/>
        <v>0</v>
      </c>
      <c r="BE214" s="246">
        <f t="shared" si="105"/>
        <v>6.9550000000000001</v>
      </c>
      <c r="BF214" s="246">
        <f t="shared" si="119"/>
        <v>0</v>
      </c>
      <c r="BG214" s="246">
        <f t="shared" si="119"/>
        <v>0</v>
      </c>
      <c r="BH214" s="246">
        <f t="shared" si="119"/>
        <v>0</v>
      </c>
      <c r="BI214" s="246">
        <f t="shared" si="119"/>
        <v>0</v>
      </c>
      <c r="BK214" s="245">
        <v>6300</v>
      </c>
      <c r="BL214" s="245">
        <v>800</v>
      </c>
      <c r="BM214" s="245">
        <v>255</v>
      </c>
      <c r="BN214" s="245">
        <v>0</v>
      </c>
      <c r="BP214" s="246">
        <f t="shared" si="99"/>
        <v>6.3</v>
      </c>
      <c r="BQ214" s="246">
        <f t="shared" si="99"/>
        <v>0.8</v>
      </c>
      <c r="BR214" s="246">
        <f t="shared" si="99"/>
        <v>0.255</v>
      </c>
      <c r="BS214" s="246">
        <f t="shared" si="89"/>
        <v>0</v>
      </c>
    </row>
    <row r="215" spans="1:71" ht="15.95" customHeight="1">
      <c r="A215" s="231">
        <f t="shared" si="107"/>
        <v>203</v>
      </c>
      <c r="B215" s="231" t="s">
        <v>1103</v>
      </c>
      <c r="C215" s="233" t="s">
        <v>806</v>
      </c>
      <c r="D215" s="233"/>
      <c r="E215" s="233" t="s">
        <v>64</v>
      </c>
      <c r="F215" s="232" t="s">
        <v>488</v>
      </c>
      <c r="G215" s="234"/>
      <c r="H215" s="234"/>
      <c r="I215" s="234"/>
      <c r="J215" s="235"/>
      <c r="K215" s="242"/>
      <c r="L215" s="236">
        <v>2.4</v>
      </c>
      <c r="M215" s="237"/>
      <c r="N215" s="238">
        <v>4</v>
      </c>
      <c r="O215" s="236">
        <v>0</v>
      </c>
      <c r="P215" s="236">
        <v>0</v>
      </c>
      <c r="Q215" s="236">
        <v>2.4</v>
      </c>
      <c r="R215" s="236">
        <v>0</v>
      </c>
      <c r="S215" s="236">
        <v>0</v>
      </c>
      <c r="T215" s="236">
        <v>0</v>
      </c>
      <c r="U215" s="237"/>
      <c r="V215" s="237"/>
      <c r="W215" s="237"/>
      <c r="X215" s="237"/>
      <c r="Y215" s="237">
        <v>1.2</v>
      </c>
      <c r="Z215" s="239">
        <f t="shared" si="100"/>
        <v>0.5</v>
      </c>
      <c r="AA215" s="237">
        <v>0.8</v>
      </c>
      <c r="AB215" s="239">
        <f t="shared" si="92"/>
        <v>0.33333333333333337</v>
      </c>
      <c r="AC215" s="237">
        <v>0.4</v>
      </c>
      <c r="AD215" s="239">
        <f t="shared" si="93"/>
        <v>0.16666666666666669</v>
      </c>
      <c r="AE215" s="237">
        <v>0</v>
      </c>
      <c r="AF215" s="237"/>
      <c r="AG215" s="237"/>
      <c r="AH215" s="239">
        <f t="shared" si="95"/>
        <v>0</v>
      </c>
      <c r="AI215" s="250"/>
      <c r="AJ215" s="252"/>
      <c r="AK215" s="235" t="s">
        <v>67</v>
      </c>
      <c r="AL215" s="242"/>
      <c r="AM215" s="259">
        <f t="shared" si="108"/>
        <v>2.4</v>
      </c>
      <c r="AN215" s="259">
        <f t="shared" si="109"/>
        <v>0</v>
      </c>
      <c r="AO215" s="259">
        <f t="shared" si="110"/>
        <v>2.4</v>
      </c>
      <c r="AP215" s="259">
        <f t="shared" si="111"/>
        <v>0</v>
      </c>
      <c r="AQ215" s="244"/>
      <c r="AR215" s="244"/>
      <c r="AS215" s="244">
        <f t="shared" si="98"/>
        <v>2.4</v>
      </c>
      <c r="AT215" s="243">
        <f t="shared" si="88"/>
        <v>2.4</v>
      </c>
      <c r="AU215" s="243">
        <v>2400</v>
      </c>
      <c r="AW215" s="245">
        <v>0</v>
      </c>
      <c r="AX215" s="245"/>
      <c r="AY215" s="245">
        <v>2400</v>
      </c>
      <c r="AZ215" s="245">
        <v>0</v>
      </c>
      <c r="BA215" s="245">
        <v>0</v>
      </c>
      <c r="BB215" s="245">
        <v>0</v>
      </c>
      <c r="BD215" s="246">
        <f t="shared" si="105"/>
        <v>0</v>
      </c>
      <c r="BE215" s="246">
        <f t="shared" si="105"/>
        <v>0</v>
      </c>
      <c r="BF215" s="246">
        <f t="shared" si="119"/>
        <v>2.4</v>
      </c>
      <c r="BG215" s="246">
        <f t="shared" si="119"/>
        <v>0</v>
      </c>
      <c r="BH215" s="246">
        <f t="shared" si="119"/>
        <v>0</v>
      </c>
      <c r="BI215" s="246">
        <f t="shared" si="119"/>
        <v>0</v>
      </c>
      <c r="BK215" s="245">
        <v>1200</v>
      </c>
      <c r="BL215" s="245">
        <v>800</v>
      </c>
      <c r="BM215" s="245">
        <v>400</v>
      </c>
      <c r="BN215" s="245">
        <v>0</v>
      </c>
      <c r="BP215" s="246">
        <f t="shared" si="99"/>
        <v>1.2</v>
      </c>
      <c r="BQ215" s="246">
        <f t="shared" si="99"/>
        <v>0.8</v>
      </c>
      <c r="BR215" s="246">
        <f t="shared" si="99"/>
        <v>0.4</v>
      </c>
      <c r="BS215" s="246">
        <f t="shared" si="89"/>
        <v>0</v>
      </c>
    </row>
    <row r="216" spans="1:71" ht="15.95" customHeight="1">
      <c r="A216" s="231">
        <f t="shared" si="107"/>
        <v>204</v>
      </c>
      <c r="B216" s="231" t="s">
        <v>1104</v>
      </c>
      <c r="C216" s="233" t="s">
        <v>807</v>
      </c>
      <c r="D216" s="233"/>
      <c r="E216" s="233" t="s">
        <v>964</v>
      </c>
      <c r="F216" s="232" t="s">
        <v>488</v>
      </c>
      <c r="G216" s="234"/>
      <c r="H216" s="234"/>
      <c r="I216" s="234"/>
      <c r="J216" s="235"/>
      <c r="K216" s="242"/>
      <c r="L216" s="236">
        <v>3</v>
      </c>
      <c r="M216" s="237"/>
      <c r="N216" s="238">
        <v>4</v>
      </c>
      <c r="O216" s="236">
        <v>0</v>
      </c>
      <c r="P216" s="236">
        <v>0</v>
      </c>
      <c r="Q216" s="236">
        <v>3</v>
      </c>
      <c r="R216" s="236">
        <v>0</v>
      </c>
      <c r="S216" s="236">
        <v>0</v>
      </c>
      <c r="T216" s="236">
        <v>0</v>
      </c>
      <c r="U216" s="237"/>
      <c r="V216" s="237"/>
      <c r="W216" s="237"/>
      <c r="X216" s="237"/>
      <c r="Y216" s="237">
        <v>2</v>
      </c>
      <c r="Z216" s="239">
        <f t="shared" si="100"/>
        <v>0.66666666666666663</v>
      </c>
      <c r="AA216" s="237">
        <v>0.5</v>
      </c>
      <c r="AB216" s="239">
        <f t="shared" si="92"/>
        <v>0.16666666666666666</v>
      </c>
      <c r="AC216" s="237">
        <v>0.5</v>
      </c>
      <c r="AD216" s="239">
        <f t="shared" si="93"/>
        <v>0.16666666666666666</v>
      </c>
      <c r="AE216" s="237">
        <v>0</v>
      </c>
      <c r="AF216" s="237"/>
      <c r="AG216" s="237"/>
      <c r="AH216" s="239">
        <f t="shared" si="95"/>
        <v>0</v>
      </c>
      <c r="AI216" s="250"/>
      <c r="AJ216" s="252"/>
      <c r="AK216" s="235" t="s">
        <v>67</v>
      </c>
      <c r="AL216" s="242"/>
      <c r="AM216" s="259">
        <f t="shared" si="108"/>
        <v>3</v>
      </c>
      <c r="AN216" s="259">
        <f t="shared" si="109"/>
        <v>0</v>
      </c>
      <c r="AO216" s="259">
        <f t="shared" si="110"/>
        <v>3</v>
      </c>
      <c r="AP216" s="259">
        <f t="shared" si="111"/>
        <v>0</v>
      </c>
      <c r="AQ216" s="244"/>
      <c r="AR216" s="244"/>
      <c r="AS216" s="244">
        <f t="shared" si="98"/>
        <v>3</v>
      </c>
      <c r="AT216" s="243">
        <f t="shared" si="88"/>
        <v>3</v>
      </c>
      <c r="AU216" s="243">
        <v>3000</v>
      </c>
      <c r="AW216" s="245">
        <v>0</v>
      </c>
      <c r="AX216" s="245"/>
      <c r="AY216" s="245">
        <v>3000</v>
      </c>
      <c r="AZ216" s="245">
        <v>0</v>
      </c>
      <c r="BA216" s="245">
        <v>0</v>
      </c>
      <c r="BB216" s="245">
        <v>0</v>
      </c>
      <c r="BD216" s="246">
        <f t="shared" si="105"/>
        <v>0</v>
      </c>
      <c r="BE216" s="246">
        <f t="shared" si="105"/>
        <v>0</v>
      </c>
      <c r="BF216" s="246">
        <f t="shared" si="119"/>
        <v>3</v>
      </c>
      <c r="BG216" s="246">
        <f t="shared" si="119"/>
        <v>0</v>
      </c>
      <c r="BH216" s="246">
        <f t="shared" si="119"/>
        <v>0</v>
      </c>
      <c r="BI216" s="246">
        <f t="shared" si="119"/>
        <v>0</v>
      </c>
      <c r="BK216" s="245">
        <v>2000</v>
      </c>
      <c r="BL216" s="245">
        <v>500</v>
      </c>
      <c r="BM216" s="245">
        <v>500</v>
      </c>
      <c r="BN216" s="245">
        <v>0</v>
      </c>
      <c r="BP216" s="246">
        <f t="shared" si="99"/>
        <v>2</v>
      </c>
      <c r="BQ216" s="246">
        <f t="shared" si="99"/>
        <v>0.5</v>
      </c>
      <c r="BR216" s="246">
        <f t="shared" si="99"/>
        <v>0.5</v>
      </c>
      <c r="BS216" s="246">
        <f t="shared" si="89"/>
        <v>0</v>
      </c>
    </row>
    <row r="217" spans="1:71" ht="15.95" customHeight="1">
      <c r="A217" s="231">
        <f t="shared" si="107"/>
        <v>205</v>
      </c>
      <c r="B217" s="232" t="s">
        <v>1710</v>
      </c>
      <c r="C217" s="233" t="s">
        <v>1668</v>
      </c>
      <c r="D217" s="233"/>
      <c r="E217" s="233"/>
      <c r="F217" s="232" t="s">
        <v>488</v>
      </c>
      <c r="G217" s="234"/>
      <c r="H217" s="234"/>
      <c r="I217" s="234"/>
      <c r="J217" s="235"/>
      <c r="K217" s="235"/>
      <c r="L217" s="236">
        <v>3.1</v>
      </c>
      <c r="M217" s="237"/>
      <c r="N217" s="238">
        <v>4</v>
      </c>
      <c r="O217" s="236"/>
      <c r="P217" s="236"/>
      <c r="Q217" s="236">
        <f>L217</f>
        <v>3.1</v>
      </c>
      <c r="R217" s="236"/>
      <c r="S217" s="236"/>
      <c r="T217" s="236"/>
      <c r="U217" s="237"/>
      <c r="V217" s="237"/>
      <c r="W217" s="237"/>
      <c r="X217" s="237"/>
      <c r="Y217" s="237">
        <v>0.5</v>
      </c>
      <c r="Z217" s="239">
        <f>Y217/$L$68</f>
        <v>3.8461538461538464E-2</v>
      </c>
      <c r="AA217" s="237">
        <v>0.4</v>
      </c>
      <c r="AB217" s="239">
        <f>AA217/$L$68</f>
        <v>3.0769230769230771E-2</v>
      </c>
      <c r="AC217" s="237">
        <v>0.8</v>
      </c>
      <c r="AD217" s="239">
        <f>AC217/$L$68</f>
        <v>6.1538461538461542E-2</v>
      </c>
      <c r="AE217" s="237">
        <f>L217-Y217-AA217-AC217</f>
        <v>1.4000000000000001</v>
      </c>
      <c r="AF217" s="237"/>
      <c r="AG217" s="237"/>
      <c r="AH217" s="239">
        <f>AE217/$L$68</f>
        <v>0.1076923076923077</v>
      </c>
      <c r="AI217" s="240"/>
      <c r="AJ217" s="241"/>
      <c r="AK217" s="235" t="s">
        <v>67</v>
      </c>
      <c r="AL217" s="242"/>
      <c r="AM217" s="259"/>
      <c r="AN217" s="259"/>
      <c r="AO217" s="259">
        <f t="shared" si="110"/>
        <v>3.1000000000000005</v>
      </c>
      <c r="AP217" s="259">
        <f t="shared" si="111"/>
        <v>0</v>
      </c>
      <c r="AQ217" s="244"/>
      <c r="AR217" s="244"/>
      <c r="AS217" s="244"/>
      <c r="AW217" s="245"/>
      <c r="AX217" s="245"/>
      <c r="AY217" s="245"/>
      <c r="AZ217" s="245"/>
      <c r="BA217" s="245"/>
      <c r="BB217" s="245"/>
      <c r="BD217" s="246"/>
      <c r="BE217" s="246"/>
      <c r="BF217" s="246"/>
      <c r="BG217" s="246"/>
      <c r="BH217" s="246"/>
      <c r="BI217" s="246"/>
      <c r="BK217" s="245"/>
      <c r="BL217" s="245"/>
      <c r="BM217" s="245"/>
      <c r="BN217" s="245"/>
      <c r="BP217" s="246"/>
      <c r="BQ217" s="246"/>
      <c r="BR217" s="246"/>
      <c r="BS217" s="246"/>
    </row>
    <row r="218" spans="1:71" ht="15.95" customHeight="1">
      <c r="A218" s="231">
        <f t="shared" si="107"/>
        <v>206</v>
      </c>
      <c r="B218" s="231" t="s">
        <v>1694</v>
      </c>
      <c r="C218" s="233" t="s">
        <v>1685</v>
      </c>
      <c r="D218" s="233"/>
      <c r="E218" s="233"/>
      <c r="F218" s="232" t="s">
        <v>488</v>
      </c>
      <c r="G218" s="234"/>
      <c r="H218" s="234"/>
      <c r="I218" s="234"/>
      <c r="J218" s="235"/>
      <c r="K218" s="242"/>
      <c r="L218" s="236">
        <v>1.2</v>
      </c>
      <c r="M218" s="237"/>
      <c r="N218" s="238">
        <v>3</v>
      </c>
      <c r="O218" s="236">
        <v>0.6</v>
      </c>
      <c r="P218" s="236"/>
      <c r="Q218" s="236">
        <v>0.6</v>
      </c>
      <c r="R218" s="236"/>
      <c r="S218" s="236"/>
      <c r="T218" s="236"/>
      <c r="U218" s="237"/>
      <c r="V218" s="237"/>
      <c r="W218" s="237"/>
      <c r="X218" s="237"/>
      <c r="Y218" s="237">
        <v>0.1</v>
      </c>
      <c r="Z218" s="239">
        <f t="shared" ref="Z218" si="120">Y218/L218</f>
        <v>8.3333333333333343E-2</v>
      </c>
      <c r="AA218" s="237">
        <v>0.25</v>
      </c>
      <c r="AB218" s="239">
        <f t="shared" ref="AB218" si="121">AA218/L218</f>
        <v>0.20833333333333334</v>
      </c>
      <c r="AC218" s="237">
        <v>0.3</v>
      </c>
      <c r="AD218" s="239">
        <f t="shared" ref="AD218" si="122">AC218/L218</f>
        <v>0.25</v>
      </c>
      <c r="AE218" s="237">
        <f>L218-Y218-AA218-AC218</f>
        <v>0.54999999999999982</v>
      </c>
      <c r="AF218" s="237"/>
      <c r="AG218" s="237"/>
      <c r="AH218" s="239">
        <f t="shared" ref="AH218" si="123">AE218/L218</f>
        <v>0.4583333333333332</v>
      </c>
      <c r="AI218" s="250"/>
      <c r="AJ218" s="252"/>
      <c r="AK218" s="235" t="s">
        <v>67</v>
      </c>
      <c r="AL218" s="242"/>
      <c r="AM218" s="259">
        <f t="shared" si="108"/>
        <v>1.2</v>
      </c>
      <c r="AN218" s="259">
        <f t="shared" si="109"/>
        <v>0</v>
      </c>
      <c r="AO218" s="259">
        <f t="shared" si="110"/>
        <v>1.1999999999999997</v>
      </c>
      <c r="AP218" s="259">
        <f t="shared" si="111"/>
        <v>0</v>
      </c>
      <c r="AQ218" s="244"/>
      <c r="AR218" s="244"/>
      <c r="AS218" s="244"/>
      <c r="AW218" s="245"/>
      <c r="AX218" s="245"/>
      <c r="AY218" s="245"/>
      <c r="AZ218" s="245"/>
      <c r="BA218" s="245"/>
      <c r="BB218" s="245"/>
      <c r="BD218" s="246"/>
      <c r="BE218" s="246"/>
      <c r="BF218" s="246"/>
      <c r="BG218" s="246"/>
      <c r="BH218" s="246"/>
      <c r="BI218" s="246"/>
      <c r="BK218" s="245"/>
      <c r="BL218" s="245"/>
      <c r="BM218" s="245"/>
      <c r="BN218" s="245"/>
      <c r="BP218" s="246"/>
      <c r="BQ218" s="246"/>
      <c r="BR218" s="246"/>
      <c r="BS218" s="246"/>
    </row>
    <row r="219" spans="1:71" ht="15.95" customHeight="1">
      <c r="A219" s="231">
        <f t="shared" si="107"/>
        <v>207</v>
      </c>
      <c r="B219" s="231" t="s">
        <v>1105</v>
      </c>
      <c r="C219" s="233" t="s">
        <v>808</v>
      </c>
      <c r="D219" s="233"/>
      <c r="E219" s="233" t="s">
        <v>965</v>
      </c>
      <c r="F219" s="232" t="s">
        <v>538</v>
      </c>
      <c r="G219" s="234"/>
      <c r="H219" s="234"/>
      <c r="I219" s="234"/>
      <c r="J219" s="235"/>
      <c r="K219" s="242"/>
      <c r="L219" s="236">
        <v>1.673</v>
      </c>
      <c r="M219" s="237"/>
      <c r="N219" s="238">
        <v>4</v>
      </c>
      <c r="O219" s="236">
        <v>0</v>
      </c>
      <c r="P219" s="236">
        <v>1.673</v>
      </c>
      <c r="Q219" s="236">
        <v>0</v>
      </c>
      <c r="R219" s="236">
        <v>0</v>
      </c>
      <c r="S219" s="236">
        <v>0</v>
      </c>
      <c r="T219" s="236">
        <v>0</v>
      </c>
      <c r="U219" s="237"/>
      <c r="V219" s="237"/>
      <c r="W219" s="237"/>
      <c r="X219" s="237"/>
      <c r="Y219" s="237">
        <f>L219-AA219</f>
        <v>1.127</v>
      </c>
      <c r="Z219" s="239">
        <f t="shared" si="100"/>
        <v>0.67364016736401677</v>
      </c>
      <c r="AA219" s="237">
        <v>0.54600000000000004</v>
      </c>
      <c r="AB219" s="239">
        <f t="shared" si="92"/>
        <v>0.32635983263598328</v>
      </c>
      <c r="AC219" s="237">
        <v>0</v>
      </c>
      <c r="AD219" s="239">
        <f t="shared" si="93"/>
        <v>0</v>
      </c>
      <c r="AE219" s="237">
        <v>0</v>
      </c>
      <c r="AF219" s="237"/>
      <c r="AG219" s="237"/>
      <c r="AH219" s="239">
        <f t="shared" si="95"/>
        <v>0</v>
      </c>
      <c r="AI219" s="250"/>
      <c r="AJ219" s="252"/>
      <c r="AK219" s="235" t="s">
        <v>67</v>
      </c>
      <c r="AL219" s="242"/>
      <c r="AM219" s="259">
        <f t="shared" si="108"/>
        <v>1.673</v>
      </c>
      <c r="AN219" s="259">
        <f t="shared" si="109"/>
        <v>0</v>
      </c>
      <c r="AO219" s="259">
        <f t="shared" si="110"/>
        <v>1.673</v>
      </c>
      <c r="AP219" s="259">
        <f t="shared" si="111"/>
        <v>0</v>
      </c>
      <c r="AQ219" s="244"/>
      <c r="AR219" s="244"/>
      <c r="AS219" s="244">
        <f t="shared" si="98"/>
        <v>1.673</v>
      </c>
      <c r="AT219" s="243">
        <f t="shared" si="88"/>
        <v>1.673</v>
      </c>
      <c r="AU219" s="243">
        <v>1673</v>
      </c>
      <c r="AW219" s="245">
        <v>0</v>
      </c>
      <c r="AX219" s="245">
        <v>1673</v>
      </c>
      <c r="AY219" s="245"/>
      <c r="AZ219" s="245">
        <v>0</v>
      </c>
      <c r="BA219" s="245">
        <v>0</v>
      </c>
      <c r="BB219" s="245">
        <v>0</v>
      </c>
      <c r="BD219" s="246">
        <f t="shared" si="105"/>
        <v>0</v>
      </c>
      <c r="BE219" s="246">
        <f t="shared" si="105"/>
        <v>1.673</v>
      </c>
      <c r="BF219" s="246">
        <f t="shared" ref="BF219:BI226" si="124">AY219/$BD$12</f>
        <v>0</v>
      </c>
      <c r="BG219" s="246">
        <f t="shared" si="124"/>
        <v>0</v>
      </c>
      <c r="BH219" s="246">
        <f t="shared" si="124"/>
        <v>0</v>
      </c>
      <c r="BI219" s="246">
        <f t="shared" si="124"/>
        <v>0</v>
      </c>
      <c r="BK219" s="245">
        <v>1400</v>
      </c>
      <c r="BL219" s="245">
        <v>546</v>
      </c>
      <c r="BM219" s="245">
        <v>0</v>
      </c>
      <c r="BN219" s="245">
        <v>0</v>
      </c>
      <c r="BP219" s="246">
        <f t="shared" si="99"/>
        <v>1.4</v>
      </c>
      <c r="BQ219" s="246">
        <f t="shared" si="99"/>
        <v>0.54600000000000004</v>
      </c>
      <c r="BR219" s="246">
        <f t="shared" si="99"/>
        <v>0</v>
      </c>
      <c r="BS219" s="246">
        <f t="shared" si="89"/>
        <v>0</v>
      </c>
    </row>
    <row r="220" spans="1:71" ht="15.95" customHeight="1">
      <c r="A220" s="231">
        <f t="shared" si="107"/>
        <v>208</v>
      </c>
      <c r="B220" s="231" t="s">
        <v>1106</v>
      </c>
      <c r="C220" s="233" t="s">
        <v>809</v>
      </c>
      <c r="D220" s="233"/>
      <c r="E220" s="233" t="s">
        <v>117</v>
      </c>
      <c r="F220" s="232" t="s">
        <v>538</v>
      </c>
      <c r="G220" s="234"/>
      <c r="H220" s="234"/>
      <c r="I220" s="234"/>
      <c r="J220" s="235"/>
      <c r="K220" s="242"/>
      <c r="L220" s="236">
        <v>1.365</v>
      </c>
      <c r="M220" s="237"/>
      <c r="N220" s="238">
        <v>4</v>
      </c>
      <c r="O220" s="236">
        <v>0</v>
      </c>
      <c r="P220" s="236">
        <v>1.365</v>
      </c>
      <c r="Q220" s="236">
        <v>0</v>
      </c>
      <c r="R220" s="236">
        <v>0</v>
      </c>
      <c r="S220" s="236">
        <v>0</v>
      </c>
      <c r="T220" s="236">
        <v>0</v>
      </c>
      <c r="U220" s="237"/>
      <c r="V220" s="237"/>
      <c r="W220" s="237"/>
      <c r="X220" s="237"/>
      <c r="Y220" s="237">
        <f>L220-AA220</f>
        <v>1.0349999999999999</v>
      </c>
      <c r="Z220" s="239">
        <f t="shared" si="100"/>
        <v>0.75824175824175821</v>
      </c>
      <c r="AA220" s="237">
        <v>0.33</v>
      </c>
      <c r="AB220" s="239">
        <f t="shared" si="92"/>
        <v>0.24175824175824176</v>
      </c>
      <c r="AC220" s="237">
        <v>0</v>
      </c>
      <c r="AD220" s="239">
        <f t="shared" si="93"/>
        <v>0</v>
      </c>
      <c r="AE220" s="237">
        <v>0</v>
      </c>
      <c r="AF220" s="237"/>
      <c r="AG220" s="237"/>
      <c r="AH220" s="239">
        <f t="shared" si="95"/>
        <v>0</v>
      </c>
      <c r="AI220" s="250"/>
      <c r="AJ220" s="252"/>
      <c r="AK220" s="235" t="s">
        <v>67</v>
      </c>
      <c r="AL220" s="242"/>
      <c r="AM220" s="259">
        <f t="shared" si="108"/>
        <v>1.365</v>
      </c>
      <c r="AN220" s="259">
        <f t="shared" si="109"/>
        <v>0</v>
      </c>
      <c r="AO220" s="259">
        <f t="shared" si="110"/>
        <v>1.365</v>
      </c>
      <c r="AP220" s="259">
        <f t="shared" si="111"/>
        <v>0</v>
      </c>
      <c r="AQ220" s="244"/>
      <c r="AR220" s="244"/>
      <c r="AS220" s="244">
        <f t="shared" si="98"/>
        <v>1.365</v>
      </c>
      <c r="AT220" s="243">
        <f t="shared" si="88"/>
        <v>1.365</v>
      </c>
      <c r="AU220" s="243">
        <v>1365</v>
      </c>
      <c r="AW220" s="245"/>
      <c r="AX220" s="245">
        <v>1365</v>
      </c>
      <c r="AY220" s="245">
        <v>0</v>
      </c>
      <c r="AZ220" s="245">
        <v>0</v>
      </c>
      <c r="BA220" s="245">
        <v>0</v>
      </c>
      <c r="BB220" s="245">
        <v>0</v>
      </c>
      <c r="BD220" s="246">
        <f t="shared" si="105"/>
        <v>0</v>
      </c>
      <c r="BE220" s="246">
        <f t="shared" si="105"/>
        <v>1.365</v>
      </c>
      <c r="BF220" s="246">
        <f t="shared" si="124"/>
        <v>0</v>
      </c>
      <c r="BG220" s="246">
        <f t="shared" si="124"/>
        <v>0</v>
      </c>
      <c r="BH220" s="246">
        <f t="shared" si="124"/>
        <v>0</v>
      </c>
      <c r="BI220" s="246">
        <f t="shared" si="124"/>
        <v>0</v>
      </c>
      <c r="BK220" s="245">
        <v>1200</v>
      </c>
      <c r="BL220" s="245">
        <v>330</v>
      </c>
      <c r="BM220" s="245">
        <v>0</v>
      </c>
      <c r="BN220" s="245">
        <v>0</v>
      </c>
      <c r="BP220" s="246">
        <f t="shared" si="99"/>
        <v>1.2</v>
      </c>
      <c r="BQ220" s="246">
        <f t="shared" si="99"/>
        <v>0.33</v>
      </c>
      <c r="BR220" s="246">
        <f t="shared" si="99"/>
        <v>0</v>
      </c>
      <c r="BS220" s="246">
        <f t="shared" si="89"/>
        <v>0</v>
      </c>
    </row>
    <row r="221" spans="1:71" ht="15.95" customHeight="1">
      <c r="A221" s="231">
        <f t="shared" si="107"/>
        <v>209</v>
      </c>
      <c r="B221" s="231" t="s">
        <v>1107</v>
      </c>
      <c r="C221" s="233" t="s">
        <v>810</v>
      </c>
      <c r="D221" s="233"/>
      <c r="E221" s="233" t="s">
        <v>109</v>
      </c>
      <c r="F221" s="232" t="s">
        <v>538</v>
      </c>
      <c r="G221" s="234"/>
      <c r="H221" s="234"/>
      <c r="I221" s="234"/>
      <c r="J221" s="235"/>
      <c r="K221" s="242"/>
      <c r="L221" s="236">
        <v>1.33</v>
      </c>
      <c r="M221" s="237"/>
      <c r="N221" s="238">
        <v>4</v>
      </c>
      <c r="O221" s="236">
        <v>0</v>
      </c>
      <c r="P221" s="236">
        <v>1</v>
      </c>
      <c r="Q221" s="236">
        <v>0</v>
      </c>
      <c r="R221" s="236">
        <v>0.33</v>
      </c>
      <c r="S221" s="236">
        <v>0</v>
      </c>
      <c r="T221" s="236">
        <v>0</v>
      </c>
      <c r="U221" s="237"/>
      <c r="V221" s="237"/>
      <c r="W221" s="237"/>
      <c r="X221" s="237"/>
      <c r="Y221" s="237">
        <v>1.2</v>
      </c>
      <c r="Z221" s="239">
        <f t="shared" si="100"/>
        <v>0.90225563909774431</v>
      </c>
      <c r="AA221" s="237">
        <v>0.13</v>
      </c>
      <c r="AB221" s="239">
        <f t="shared" si="92"/>
        <v>9.7744360902255634E-2</v>
      </c>
      <c r="AC221" s="237">
        <v>0</v>
      </c>
      <c r="AD221" s="239">
        <f t="shared" si="93"/>
        <v>0</v>
      </c>
      <c r="AE221" s="237">
        <v>0</v>
      </c>
      <c r="AF221" s="237"/>
      <c r="AG221" s="237"/>
      <c r="AH221" s="239">
        <f t="shared" si="95"/>
        <v>0</v>
      </c>
      <c r="AI221" s="250"/>
      <c r="AJ221" s="252"/>
      <c r="AK221" s="235" t="s">
        <v>67</v>
      </c>
      <c r="AL221" s="242"/>
      <c r="AM221" s="259">
        <f t="shared" si="108"/>
        <v>1.33</v>
      </c>
      <c r="AN221" s="259">
        <f t="shared" si="109"/>
        <v>0</v>
      </c>
      <c r="AO221" s="259">
        <f t="shared" si="110"/>
        <v>1.33</v>
      </c>
      <c r="AP221" s="259">
        <f t="shared" si="111"/>
        <v>0</v>
      </c>
      <c r="AQ221" s="244"/>
      <c r="AR221" s="244"/>
      <c r="AS221" s="244">
        <f t="shared" si="98"/>
        <v>1.33</v>
      </c>
      <c r="AT221" s="243">
        <f t="shared" si="88"/>
        <v>1.33</v>
      </c>
      <c r="AU221" s="243">
        <v>1330</v>
      </c>
      <c r="AW221" s="245"/>
      <c r="AX221" s="245">
        <v>1000</v>
      </c>
      <c r="AY221" s="245"/>
      <c r="AZ221" s="245">
        <v>330</v>
      </c>
      <c r="BA221" s="245">
        <v>0</v>
      </c>
      <c r="BB221" s="245">
        <v>0</v>
      </c>
      <c r="BD221" s="246">
        <f t="shared" si="105"/>
        <v>0</v>
      </c>
      <c r="BE221" s="246">
        <f t="shared" si="105"/>
        <v>1</v>
      </c>
      <c r="BF221" s="246">
        <f t="shared" si="124"/>
        <v>0</v>
      </c>
      <c r="BG221" s="246">
        <f t="shared" si="124"/>
        <v>0.33</v>
      </c>
      <c r="BH221" s="246">
        <f t="shared" si="124"/>
        <v>0</v>
      </c>
      <c r="BI221" s="246">
        <f t="shared" si="124"/>
        <v>0</v>
      </c>
      <c r="BK221" s="245">
        <v>1200</v>
      </c>
      <c r="BL221" s="245">
        <v>130</v>
      </c>
      <c r="BM221" s="245">
        <v>0</v>
      </c>
      <c r="BN221" s="245">
        <v>0</v>
      </c>
      <c r="BP221" s="246">
        <f t="shared" si="99"/>
        <v>1.2</v>
      </c>
      <c r="BQ221" s="246">
        <f t="shared" si="99"/>
        <v>0.13</v>
      </c>
      <c r="BR221" s="246">
        <f t="shared" si="99"/>
        <v>0</v>
      </c>
      <c r="BS221" s="246">
        <f t="shared" si="89"/>
        <v>0</v>
      </c>
    </row>
    <row r="222" spans="1:71" ht="15.95" customHeight="1">
      <c r="A222" s="231">
        <f t="shared" si="107"/>
        <v>210</v>
      </c>
      <c r="B222" s="231" t="s">
        <v>1108</v>
      </c>
      <c r="C222" s="233" t="s">
        <v>811</v>
      </c>
      <c r="D222" s="233"/>
      <c r="E222" s="233" t="s">
        <v>109</v>
      </c>
      <c r="F222" s="232" t="s">
        <v>538</v>
      </c>
      <c r="G222" s="234"/>
      <c r="H222" s="234"/>
      <c r="I222" s="234"/>
      <c r="J222" s="235"/>
      <c r="K222" s="242"/>
      <c r="L222" s="236">
        <v>0.85</v>
      </c>
      <c r="M222" s="237"/>
      <c r="N222" s="238">
        <v>4</v>
      </c>
      <c r="O222" s="236">
        <v>0</v>
      </c>
      <c r="P222" s="236">
        <v>0</v>
      </c>
      <c r="Q222" s="236">
        <v>0</v>
      </c>
      <c r="R222" s="236">
        <v>0.85</v>
      </c>
      <c r="S222" s="236">
        <v>0</v>
      </c>
      <c r="T222" s="236">
        <v>0</v>
      </c>
      <c r="U222" s="237"/>
      <c r="V222" s="237"/>
      <c r="W222" s="237"/>
      <c r="X222" s="237"/>
      <c r="Y222" s="237">
        <v>0.7</v>
      </c>
      <c r="Z222" s="239">
        <f t="shared" si="100"/>
        <v>0.82352941176470584</v>
      </c>
      <c r="AA222" s="237">
        <v>0.15</v>
      </c>
      <c r="AB222" s="239">
        <f t="shared" si="92"/>
        <v>0.17647058823529413</v>
      </c>
      <c r="AC222" s="237">
        <v>0</v>
      </c>
      <c r="AD222" s="239">
        <f t="shared" si="93"/>
        <v>0</v>
      </c>
      <c r="AE222" s="237">
        <v>0</v>
      </c>
      <c r="AF222" s="237"/>
      <c r="AG222" s="237"/>
      <c r="AH222" s="239">
        <f t="shared" si="95"/>
        <v>0</v>
      </c>
      <c r="AI222" s="250"/>
      <c r="AJ222" s="252"/>
      <c r="AK222" s="235" t="s">
        <v>67</v>
      </c>
      <c r="AL222" s="242"/>
      <c r="AM222" s="259">
        <f t="shared" si="108"/>
        <v>0.85</v>
      </c>
      <c r="AN222" s="259">
        <f t="shared" si="109"/>
        <v>0</v>
      </c>
      <c r="AO222" s="259">
        <f t="shared" si="110"/>
        <v>0.85</v>
      </c>
      <c r="AP222" s="259">
        <f t="shared" si="111"/>
        <v>0</v>
      </c>
      <c r="AQ222" s="244"/>
      <c r="AR222" s="244"/>
      <c r="AS222" s="244">
        <f t="shared" si="98"/>
        <v>0.85</v>
      </c>
      <c r="AT222" s="243">
        <f t="shared" si="88"/>
        <v>0.85</v>
      </c>
      <c r="AU222" s="243">
        <v>850</v>
      </c>
      <c r="AW222" s="245"/>
      <c r="AX222" s="245">
        <v>0</v>
      </c>
      <c r="AY222" s="245">
        <v>0</v>
      </c>
      <c r="AZ222" s="245">
        <v>850</v>
      </c>
      <c r="BA222" s="245">
        <v>0</v>
      </c>
      <c r="BB222" s="245">
        <v>0</v>
      </c>
      <c r="BD222" s="246">
        <f t="shared" si="105"/>
        <v>0</v>
      </c>
      <c r="BE222" s="246">
        <f t="shared" si="105"/>
        <v>0</v>
      </c>
      <c r="BF222" s="246">
        <f t="shared" si="124"/>
        <v>0</v>
      </c>
      <c r="BG222" s="246">
        <f t="shared" si="124"/>
        <v>0.85</v>
      </c>
      <c r="BH222" s="246">
        <f t="shared" si="124"/>
        <v>0</v>
      </c>
      <c r="BI222" s="246">
        <f t="shared" si="124"/>
        <v>0</v>
      </c>
      <c r="BK222" s="245">
        <v>700</v>
      </c>
      <c r="BL222" s="245">
        <v>150</v>
      </c>
      <c r="BM222" s="245">
        <v>0</v>
      </c>
      <c r="BN222" s="245">
        <v>0</v>
      </c>
      <c r="BP222" s="246">
        <f t="shared" si="99"/>
        <v>0.7</v>
      </c>
      <c r="BQ222" s="246">
        <f t="shared" si="99"/>
        <v>0.15</v>
      </c>
      <c r="BR222" s="246">
        <f t="shared" si="99"/>
        <v>0</v>
      </c>
      <c r="BS222" s="246">
        <f t="shared" si="89"/>
        <v>0</v>
      </c>
    </row>
    <row r="223" spans="1:71" ht="15.95" customHeight="1">
      <c r="A223" s="231">
        <f t="shared" si="107"/>
        <v>211</v>
      </c>
      <c r="B223" s="231" t="s">
        <v>1109</v>
      </c>
      <c r="C223" s="233" t="s">
        <v>812</v>
      </c>
      <c r="D223" s="233"/>
      <c r="E223" s="233" t="s">
        <v>109</v>
      </c>
      <c r="F223" s="232" t="s">
        <v>538</v>
      </c>
      <c r="G223" s="234"/>
      <c r="H223" s="234"/>
      <c r="I223" s="234"/>
      <c r="J223" s="235"/>
      <c r="K223" s="242"/>
      <c r="L223" s="236">
        <v>4.2699999999999996</v>
      </c>
      <c r="M223" s="237"/>
      <c r="N223" s="238">
        <v>4</v>
      </c>
      <c r="O223" s="236">
        <f>L223-R223-S223</f>
        <v>1.3699999999999997</v>
      </c>
      <c r="P223" s="236">
        <v>0</v>
      </c>
      <c r="Q223" s="236">
        <v>0</v>
      </c>
      <c r="R223" s="236">
        <v>1</v>
      </c>
      <c r="S223" s="236">
        <v>1.9</v>
      </c>
      <c r="T223" s="236">
        <v>0</v>
      </c>
      <c r="U223" s="237"/>
      <c r="V223" s="237"/>
      <c r="W223" s="237"/>
      <c r="X223" s="237"/>
      <c r="Y223" s="237">
        <v>2.2999999999999998</v>
      </c>
      <c r="Z223" s="239">
        <f t="shared" si="100"/>
        <v>0.53864168618266983</v>
      </c>
      <c r="AA223" s="237">
        <v>0.3</v>
      </c>
      <c r="AB223" s="239">
        <f t="shared" si="92"/>
        <v>7.0257611241217807E-2</v>
      </c>
      <c r="AC223" s="237">
        <v>0.1</v>
      </c>
      <c r="AD223" s="239">
        <f t="shared" si="93"/>
        <v>2.3419203747072605E-2</v>
      </c>
      <c r="AE223" s="237">
        <f>L223-Y223-AA223-AC223</f>
        <v>1.5699999999999996</v>
      </c>
      <c r="AF223" s="237"/>
      <c r="AG223" s="237"/>
      <c r="AH223" s="239">
        <f t="shared" si="95"/>
        <v>0.36768149882903978</v>
      </c>
      <c r="AI223" s="250"/>
      <c r="AJ223" s="252"/>
      <c r="AK223" s="235" t="s">
        <v>67</v>
      </c>
      <c r="AL223" s="242"/>
      <c r="AM223" s="259">
        <f t="shared" si="108"/>
        <v>4.2699999999999996</v>
      </c>
      <c r="AN223" s="259">
        <f t="shared" si="109"/>
        <v>0</v>
      </c>
      <c r="AO223" s="259">
        <f t="shared" si="110"/>
        <v>4.2699999999999996</v>
      </c>
      <c r="AP223" s="259">
        <f t="shared" si="111"/>
        <v>0</v>
      </c>
      <c r="AQ223" s="244"/>
      <c r="AR223" s="244"/>
      <c r="AS223" s="244">
        <f t="shared" si="98"/>
        <v>4.2699999999999996</v>
      </c>
      <c r="AT223" s="243">
        <f t="shared" si="88"/>
        <v>4.2699999999999996</v>
      </c>
      <c r="AU223" s="243">
        <v>4270</v>
      </c>
      <c r="AW223" s="245">
        <v>0</v>
      </c>
      <c r="AX223" s="245">
        <v>0</v>
      </c>
      <c r="AY223" s="245">
        <v>0</v>
      </c>
      <c r="AZ223" s="245">
        <v>1000</v>
      </c>
      <c r="BA223" s="245">
        <v>1900</v>
      </c>
      <c r="BB223" s="245">
        <v>0</v>
      </c>
      <c r="BD223" s="246">
        <f t="shared" si="105"/>
        <v>0</v>
      </c>
      <c r="BE223" s="246">
        <f t="shared" si="105"/>
        <v>0</v>
      </c>
      <c r="BF223" s="246">
        <f t="shared" si="124"/>
        <v>0</v>
      </c>
      <c r="BG223" s="246">
        <f t="shared" si="124"/>
        <v>1</v>
      </c>
      <c r="BH223" s="246">
        <f t="shared" si="124"/>
        <v>1.9</v>
      </c>
      <c r="BI223" s="246">
        <f t="shared" si="124"/>
        <v>0</v>
      </c>
      <c r="BK223" s="245">
        <v>3300</v>
      </c>
      <c r="BL223" s="245">
        <v>300</v>
      </c>
      <c r="BM223" s="245">
        <v>100</v>
      </c>
      <c r="BN223" s="245">
        <v>570</v>
      </c>
      <c r="BP223" s="246">
        <f t="shared" si="99"/>
        <v>3.3</v>
      </c>
      <c r="BQ223" s="246">
        <f t="shared" si="99"/>
        <v>0.3</v>
      </c>
      <c r="BR223" s="246">
        <f t="shared" si="99"/>
        <v>0.1</v>
      </c>
      <c r="BS223" s="246">
        <f t="shared" si="89"/>
        <v>0.56999999999999995</v>
      </c>
    </row>
    <row r="224" spans="1:71" ht="15.95" customHeight="1">
      <c r="A224" s="231">
        <f t="shared" si="107"/>
        <v>212</v>
      </c>
      <c r="B224" s="231" t="s">
        <v>1110</v>
      </c>
      <c r="C224" s="233" t="s">
        <v>813</v>
      </c>
      <c r="D224" s="233"/>
      <c r="E224" s="233" t="s">
        <v>966</v>
      </c>
      <c r="F224" s="232" t="s">
        <v>538</v>
      </c>
      <c r="G224" s="234"/>
      <c r="H224" s="234"/>
      <c r="I224" s="234"/>
      <c r="J224" s="235"/>
      <c r="K224" s="242"/>
      <c r="L224" s="236">
        <v>1.7</v>
      </c>
      <c r="M224" s="237"/>
      <c r="N224" s="238">
        <v>4</v>
      </c>
      <c r="O224" s="236">
        <v>0</v>
      </c>
      <c r="P224" s="236">
        <v>0</v>
      </c>
      <c r="Q224" s="236">
        <v>0</v>
      </c>
      <c r="R224" s="236">
        <v>1.5</v>
      </c>
      <c r="S224" s="236">
        <v>0.2</v>
      </c>
      <c r="T224" s="236">
        <v>0</v>
      </c>
      <c r="U224" s="237"/>
      <c r="V224" s="237"/>
      <c r="W224" s="237"/>
      <c r="X224" s="237"/>
      <c r="Y224" s="237">
        <v>1.2</v>
      </c>
      <c r="Z224" s="239">
        <f t="shared" si="100"/>
        <v>0.70588235294117652</v>
      </c>
      <c r="AA224" s="237">
        <v>0.5</v>
      </c>
      <c r="AB224" s="239">
        <f t="shared" si="92"/>
        <v>0.29411764705882354</v>
      </c>
      <c r="AC224" s="237">
        <v>0</v>
      </c>
      <c r="AD224" s="239">
        <f t="shared" si="93"/>
        <v>0</v>
      </c>
      <c r="AE224" s="237">
        <v>0</v>
      </c>
      <c r="AF224" s="237"/>
      <c r="AG224" s="237"/>
      <c r="AH224" s="239">
        <f t="shared" si="95"/>
        <v>0</v>
      </c>
      <c r="AI224" s="250"/>
      <c r="AJ224" s="252"/>
      <c r="AK224" s="235" t="s">
        <v>67</v>
      </c>
      <c r="AL224" s="242"/>
      <c r="AM224" s="259">
        <f t="shared" si="108"/>
        <v>1.7</v>
      </c>
      <c r="AN224" s="259">
        <f t="shared" si="109"/>
        <v>0</v>
      </c>
      <c r="AO224" s="259">
        <f t="shared" si="110"/>
        <v>1.7</v>
      </c>
      <c r="AP224" s="259">
        <f t="shared" si="111"/>
        <v>0</v>
      </c>
      <c r="AQ224" s="244"/>
      <c r="AR224" s="244"/>
      <c r="AS224" s="244">
        <f t="shared" si="98"/>
        <v>1.7</v>
      </c>
      <c r="AT224" s="243">
        <f t="shared" si="88"/>
        <v>1.7</v>
      </c>
      <c r="AU224" s="243">
        <v>1700</v>
      </c>
      <c r="AW224" s="245">
        <v>0</v>
      </c>
      <c r="AX224" s="245">
        <v>0</v>
      </c>
      <c r="AY224" s="245">
        <v>0</v>
      </c>
      <c r="AZ224" s="245">
        <v>1500</v>
      </c>
      <c r="BA224" s="245">
        <v>200</v>
      </c>
      <c r="BB224" s="245">
        <v>0</v>
      </c>
      <c r="BD224" s="246">
        <f t="shared" si="105"/>
        <v>0</v>
      </c>
      <c r="BE224" s="246">
        <f t="shared" si="105"/>
        <v>0</v>
      </c>
      <c r="BF224" s="246">
        <f t="shared" si="124"/>
        <v>0</v>
      </c>
      <c r="BG224" s="246">
        <f t="shared" si="124"/>
        <v>1.5</v>
      </c>
      <c r="BH224" s="246">
        <f t="shared" si="124"/>
        <v>0.2</v>
      </c>
      <c r="BI224" s="246">
        <f t="shared" si="124"/>
        <v>0</v>
      </c>
      <c r="BK224" s="245">
        <v>1200</v>
      </c>
      <c r="BL224" s="245">
        <v>500</v>
      </c>
      <c r="BM224" s="245">
        <v>0</v>
      </c>
      <c r="BN224" s="245">
        <v>0</v>
      </c>
      <c r="BP224" s="246">
        <f t="shared" si="99"/>
        <v>1.2</v>
      </c>
      <c r="BQ224" s="246">
        <f t="shared" si="99"/>
        <v>0.5</v>
      </c>
      <c r="BR224" s="246">
        <f t="shared" si="99"/>
        <v>0</v>
      </c>
      <c r="BS224" s="246">
        <f t="shared" si="89"/>
        <v>0</v>
      </c>
    </row>
    <row r="225" spans="1:71" ht="15.95" customHeight="1">
      <c r="A225" s="231">
        <f t="shared" si="107"/>
        <v>213</v>
      </c>
      <c r="B225" s="231" t="s">
        <v>1111</v>
      </c>
      <c r="C225" s="233" t="s">
        <v>814</v>
      </c>
      <c r="D225" s="233"/>
      <c r="E225" s="233" t="s">
        <v>112</v>
      </c>
      <c r="F225" s="232" t="s">
        <v>538</v>
      </c>
      <c r="G225" s="234"/>
      <c r="H225" s="234"/>
      <c r="I225" s="234"/>
      <c r="J225" s="235"/>
      <c r="K225" s="242"/>
      <c r="L225" s="236">
        <v>2.1</v>
      </c>
      <c r="M225" s="237"/>
      <c r="N225" s="238">
        <v>3</v>
      </c>
      <c r="O225" s="236">
        <v>0</v>
      </c>
      <c r="P225" s="236">
        <v>0</v>
      </c>
      <c r="Q225" s="236">
        <v>2.1</v>
      </c>
      <c r="R225" s="236">
        <v>0</v>
      </c>
      <c r="S225" s="236">
        <v>0</v>
      </c>
      <c r="T225" s="236">
        <v>0</v>
      </c>
      <c r="U225" s="237"/>
      <c r="V225" s="237"/>
      <c r="W225" s="237"/>
      <c r="X225" s="237"/>
      <c r="Y225" s="237">
        <v>1.5</v>
      </c>
      <c r="Z225" s="239">
        <f t="shared" si="100"/>
        <v>0.7142857142857143</v>
      </c>
      <c r="AA225" s="237">
        <v>0.5</v>
      </c>
      <c r="AB225" s="239">
        <f t="shared" si="92"/>
        <v>0.23809523809523808</v>
      </c>
      <c r="AC225" s="237">
        <v>0.1</v>
      </c>
      <c r="AD225" s="239">
        <f t="shared" si="93"/>
        <v>4.7619047619047616E-2</v>
      </c>
      <c r="AE225" s="237">
        <v>0</v>
      </c>
      <c r="AF225" s="237"/>
      <c r="AG225" s="237"/>
      <c r="AH225" s="239">
        <f t="shared" si="95"/>
        <v>0</v>
      </c>
      <c r="AI225" s="250"/>
      <c r="AJ225" s="252"/>
      <c r="AK225" s="235" t="s">
        <v>67</v>
      </c>
      <c r="AL225" s="242"/>
      <c r="AM225" s="259">
        <f t="shared" si="108"/>
        <v>2.1</v>
      </c>
      <c r="AN225" s="259">
        <f t="shared" si="109"/>
        <v>0</v>
      </c>
      <c r="AO225" s="259">
        <f t="shared" si="110"/>
        <v>2.1</v>
      </c>
      <c r="AP225" s="259">
        <f t="shared" si="111"/>
        <v>0</v>
      </c>
      <c r="AQ225" s="244"/>
      <c r="AR225" s="244"/>
      <c r="AS225" s="244">
        <f t="shared" si="98"/>
        <v>2.1</v>
      </c>
      <c r="AT225" s="243">
        <f t="shared" si="88"/>
        <v>2.1</v>
      </c>
      <c r="AU225" s="243">
        <v>2100</v>
      </c>
      <c r="AW225" s="245">
        <v>0</v>
      </c>
      <c r="AX225" s="245">
        <v>0</v>
      </c>
      <c r="AY225" s="245">
        <v>2100</v>
      </c>
      <c r="AZ225" s="245">
        <v>0</v>
      </c>
      <c r="BA225" s="245">
        <v>0</v>
      </c>
      <c r="BB225" s="245">
        <v>0</v>
      </c>
      <c r="BD225" s="246">
        <f t="shared" si="105"/>
        <v>0</v>
      </c>
      <c r="BE225" s="246">
        <f t="shared" si="105"/>
        <v>0</v>
      </c>
      <c r="BF225" s="246">
        <f t="shared" si="124"/>
        <v>2.1</v>
      </c>
      <c r="BG225" s="246">
        <f t="shared" si="124"/>
        <v>0</v>
      </c>
      <c r="BH225" s="246">
        <f t="shared" si="124"/>
        <v>0</v>
      </c>
      <c r="BI225" s="246">
        <f t="shared" si="124"/>
        <v>0</v>
      </c>
      <c r="BK225" s="245">
        <v>1500</v>
      </c>
      <c r="BL225" s="245">
        <v>500</v>
      </c>
      <c r="BM225" s="245">
        <v>100</v>
      </c>
      <c r="BN225" s="245">
        <v>0</v>
      </c>
      <c r="BP225" s="246">
        <f t="shared" si="99"/>
        <v>1.5</v>
      </c>
      <c r="BQ225" s="246">
        <f t="shared" si="99"/>
        <v>0.5</v>
      </c>
      <c r="BR225" s="246">
        <f t="shared" si="99"/>
        <v>0.1</v>
      </c>
      <c r="BS225" s="246">
        <f t="shared" si="89"/>
        <v>0</v>
      </c>
    </row>
    <row r="226" spans="1:71" ht="15.95" customHeight="1">
      <c r="A226" s="231">
        <f t="shared" si="107"/>
        <v>214</v>
      </c>
      <c r="B226" s="231" t="s">
        <v>1112</v>
      </c>
      <c r="C226" s="233" t="s">
        <v>815</v>
      </c>
      <c r="D226" s="233"/>
      <c r="E226" s="233" t="s">
        <v>967</v>
      </c>
      <c r="F226" s="232" t="s">
        <v>538</v>
      </c>
      <c r="G226" s="234"/>
      <c r="H226" s="234"/>
      <c r="I226" s="234"/>
      <c r="J226" s="235"/>
      <c r="K226" s="242"/>
      <c r="L226" s="236">
        <v>1.1000000000000001</v>
      </c>
      <c r="M226" s="237"/>
      <c r="N226" s="238">
        <v>3</v>
      </c>
      <c r="O226" s="236">
        <v>0</v>
      </c>
      <c r="P226" s="236">
        <v>0</v>
      </c>
      <c r="Q226" s="236">
        <v>0</v>
      </c>
      <c r="R226" s="236">
        <v>1.1000000000000001</v>
      </c>
      <c r="S226" s="236">
        <v>0</v>
      </c>
      <c r="T226" s="236">
        <v>0</v>
      </c>
      <c r="U226" s="237"/>
      <c r="V226" s="237"/>
      <c r="W226" s="237"/>
      <c r="X226" s="237"/>
      <c r="Y226" s="237">
        <v>1</v>
      </c>
      <c r="Z226" s="239">
        <f t="shared" si="100"/>
        <v>0.90909090909090906</v>
      </c>
      <c r="AA226" s="237">
        <v>0</v>
      </c>
      <c r="AB226" s="239">
        <f t="shared" si="92"/>
        <v>0</v>
      </c>
      <c r="AC226" s="237">
        <v>0</v>
      </c>
      <c r="AD226" s="239">
        <f t="shared" si="93"/>
        <v>0</v>
      </c>
      <c r="AE226" s="237">
        <v>0.1</v>
      </c>
      <c r="AF226" s="237"/>
      <c r="AG226" s="237"/>
      <c r="AH226" s="239">
        <f t="shared" si="95"/>
        <v>9.0909090909090912E-2</v>
      </c>
      <c r="AI226" s="250"/>
      <c r="AJ226" s="252"/>
      <c r="AK226" s="235" t="s">
        <v>67</v>
      </c>
      <c r="AL226" s="242"/>
      <c r="AM226" s="259">
        <f t="shared" si="108"/>
        <v>1.1000000000000001</v>
      </c>
      <c r="AN226" s="259">
        <f t="shared" si="109"/>
        <v>0</v>
      </c>
      <c r="AO226" s="259">
        <f t="shared" si="110"/>
        <v>1.1000000000000001</v>
      </c>
      <c r="AP226" s="259">
        <f t="shared" si="111"/>
        <v>0</v>
      </c>
      <c r="AQ226" s="244"/>
      <c r="AR226" s="244"/>
      <c r="AS226" s="244">
        <f t="shared" si="98"/>
        <v>1.1000000000000001</v>
      </c>
      <c r="AT226" s="243">
        <f t="shared" si="88"/>
        <v>1.1000000000000001</v>
      </c>
      <c r="AU226" s="243">
        <v>1100</v>
      </c>
      <c r="AW226" s="245">
        <v>0</v>
      </c>
      <c r="AX226" s="245">
        <v>0</v>
      </c>
      <c r="AY226" s="245">
        <v>0</v>
      </c>
      <c r="AZ226" s="245">
        <v>190</v>
      </c>
      <c r="BA226" s="245">
        <v>0</v>
      </c>
      <c r="BB226" s="245">
        <v>0</v>
      </c>
      <c r="BD226" s="246">
        <f t="shared" si="105"/>
        <v>0</v>
      </c>
      <c r="BE226" s="246">
        <f t="shared" si="105"/>
        <v>0</v>
      </c>
      <c r="BF226" s="246">
        <f t="shared" si="124"/>
        <v>0</v>
      </c>
      <c r="BG226" s="246">
        <f t="shared" si="124"/>
        <v>0.19</v>
      </c>
      <c r="BH226" s="246">
        <f t="shared" si="124"/>
        <v>0</v>
      </c>
      <c r="BI226" s="246">
        <f t="shared" si="124"/>
        <v>0</v>
      </c>
      <c r="BK226" s="245">
        <v>1000</v>
      </c>
      <c r="BL226" s="245">
        <v>0</v>
      </c>
      <c r="BM226" s="245">
        <v>0</v>
      </c>
      <c r="BN226" s="245">
        <v>100</v>
      </c>
      <c r="BP226" s="246">
        <f t="shared" si="99"/>
        <v>1</v>
      </c>
      <c r="BQ226" s="246">
        <f t="shared" si="99"/>
        <v>0</v>
      </c>
      <c r="BR226" s="246">
        <f t="shared" si="99"/>
        <v>0</v>
      </c>
      <c r="BS226" s="246">
        <f t="shared" si="89"/>
        <v>0.1</v>
      </c>
    </row>
    <row r="227" spans="1:71" ht="15.95" customHeight="1">
      <c r="A227" s="231">
        <f t="shared" si="107"/>
        <v>215</v>
      </c>
      <c r="B227" s="231" t="s">
        <v>1692</v>
      </c>
      <c r="C227" s="255" t="s">
        <v>1686</v>
      </c>
      <c r="D227" s="255"/>
      <c r="E227" s="255"/>
      <c r="F227" s="232" t="s">
        <v>538</v>
      </c>
      <c r="G227" s="234"/>
      <c r="H227" s="234"/>
      <c r="I227" s="234"/>
      <c r="J227" s="235"/>
      <c r="K227" s="242"/>
      <c r="L227" s="256">
        <v>1.3</v>
      </c>
      <c r="M227" s="237"/>
      <c r="N227" s="257">
        <v>3</v>
      </c>
      <c r="O227" s="258"/>
      <c r="P227" s="258"/>
      <c r="Q227" s="258">
        <f>L227</f>
        <v>1.3</v>
      </c>
      <c r="R227" s="258"/>
      <c r="S227" s="258"/>
      <c r="T227" s="258"/>
      <c r="U227" s="237"/>
      <c r="V227" s="237"/>
      <c r="W227" s="237"/>
      <c r="X227" s="237"/>
      <c r="Y227" s="237"/>
      <c r="Z227" s="239"/>
      <c r="AA227" s="237"/>
      <c r="AB227" s="239"/>
      <c r="AC227" s="237">
        <v>0.6</v>
      </c>
      <c r="AD227" s="239">
        <f t="shared" si="93"/>
        <v>0.46153846153846151</v>
      </c>
      <c r="AE227" s="237">
        <v>0.7</v>
      </c>
      <c r="AF227" s="237"/>
      <c r="AG227" s="237"/>
      <c r="AH227" s="239">
        <f t="shared" si="95"/>
        <v>0.53846153846153844</v>
      </c>
      <c r="AI227" s="250"/>
      <c r="AJ227" s="252"/>
      <c r="AK227" s="235" t="s">
        <v>67</v>
      </c>
      <c r="AL227" s="242"/>
      <c r="AM227" s="259">
        <f t="shared" si="108"/>
        <v>1.3</v>
      </c>
      <c r="AN227" s="259">
        <f t="shared" si="109"/>
        <v>0</v>
      </c>
      <c r="AO227" s="259">
        <f t="shared" si="110"/>
        <v>1.2999999999999998</v>
      </c>
      <c r="AP227" s="259">
        <f t="shared" si="111"/>
        <v>0</v>
      </c>
      <c r="AQ227" s="244"/>
      <c r="AR227" s="244"/>
      <c r="AS227" s="244"/>
      <c r="AW227" s="245"/>
      <c r="AX227" s="245"/>
      <c r="AY227" s="245"/>
      <c r="AZ227" s="245"/>
      <c r="BA227" s="245"/>
      <c r="BB227" s="245"/>
      <c r="BD227" s="246"/>
      <c r="BE227" s="246"/>
      <c r="BF227" s="246"/>
      <c r="BG227" s="246"/>
      <c r="BH227" s="246"/>
      <c r="BI227" s="246"/>
      <c r="BK227" s="245"/>
      <c r="BL227" s="245"/>
      <c r="BM227" s="245"/>
      <c r="BN227" s="245"/>
      <c r="BP227" s="246"/>
      <c r="BQ227" s="246"/>
      <c r="BR227" s="246"/>
      <c r="BS227" s="246"/>
    </row>
    <row r="228" spans="1:71" ht="15.95" customHeight="1">
      <c r="A228" s="231">
        <f t="shared" si="107"/>
        <v>216</v>
      </c>
      <c r="B228" s="231" t="s">
        <v>1693</v>
      </c>
      <c r="C228" s="255" t="s">
        <v>1687</v>
      </c>
      <c r="D228" s="255"/>
      <c r="E228" s="255"/>
      <c r="F228" s="232" t="s">
        <v>538</v>
      </c>
      <c r="G228" s="234"/>
      <c r="H228" s="234"/>
      <c r="I228" s="234"/>
      <c r="J228" s="235"/>
      <c r="K228" s="242"/>
      <c r="L228" s="256">
        <v>1</v>
      </c>
      <c r="M228" s="237"/>
      <c r="N228" s="257">
        <v>4</v>
      </c>
      <c r="O228" s="258"/>
      <c r="P228" s="258"/>
      <c r="Q228" s="258">
        <f>L228</f>
        <v>1</v>
      </c>
      <c r="R228" s="258"/>
      <c r="S228" s="258"/>
      <c r="T228" s="258"/>
      <c r="U228" s="237"/>
      <c r="V228" s="237"/>
      <c r="W228" s="237"/>
      <c r="X228" s="237"/>
      <c r="Y228" s="237"/>
      <c r="Z228" s="239"/>
      <c r="AA228" s="237"/>
      <c r="AB228" s="239"/>
      <c r="AC228" s="237">
        <v>0.3</v>
      </c>
      <c r="AD228" s="239">
        <f t="shared" ref="AD228" si="125">AC228/L228</f>
        <v>0.3</v>
      </c>
      <c r="AE228" s="237">
        <v>0.7</v>
      </c>
      <c r="AF228" s="237"/>
      <c r="AG228" s="237"/>
      <c r="AH228" s="239">
        <f t="shared" ref="AH228" si="126">AE228/L228</f>
        <v>0.7</v>
      </c>
      <c r="AI228" s="250"/>
      <c r="AJ228" s="252"/>
      <c r="AK228" s="235" t="s">
        <v>67</v>
      </c>
      <c r="AL228" s="242"/>
      <c r="AM228" s="259">
        <f t="shared" si="108"/>
        <v>1</v>
      </c>
      <c r="AN228" s="259">
        <f t="shared" si="109"/>
        <v>0</v>
      </c>
      <c r="AO228" s="259">
        <f t="shared" si="110"/>
        <v>1</v>
      </c>
      <c r="AP228" s="259">
        <f t="shared" si="111"/>
        <v>0</v>
      </c>
      <c r="AQ228" s="244"/>
      <c r="AR228" s="244"/>
      <c r="AS228" s="244"/>
      <c r="AW228" s="245"/>
      <c r="AX228" s="245"/>
      <c r="AY228" s="245"/>
      <c r="AZ228" s="245"/>
      <c r="BA228" s="245"/>
      <c r="BB228" s="245"/>
      <c r="BD228" s="246"/>
      <c r="BE228" s="246"/>
      <c r="BF228" s="246"/>
      <c r="BG228" s="246"/>
      <c r="BH228" s="246"/>
      <c r="BI228" s="246"/>
      <c r="BK228" s="245"/>
      <c r="BL228" s="245"/>
      <c r="BM228" s="245"/>
      <c r="BN228" s="245"/>
      <c r="BP228" s="246"/>
      <c r="BQ228" s="246"/>
      <c r="BR228" s="246"/>
      <c r="BS228" s="246"/>
    </row>
    <row r="229" spans="1:71" ht="15.95" customHeight="1">
      <c r="A229" s="309"/>
      <c r="B229" s="309"/>
      <c r="C229" s="310"/>
      <c r="D229" s="311"/>
      <c r="E229" s="311"/>
      <c r="F229" s="312"/>
      <c r="G229" s="312"/>
      <c r="H229" s="312"/>
      <c r="I229" s="312"/>
      <c r="J229" s="286"/>
      <c r="K229" s="313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4"/>
      <c r="W229" s="314"/>
      <c r="X229" s="315"/>
      <c r="Y229" s="314"/>
      <c r="Z229" s="314"/>
      <c r="AA229" s="314"/>
      <c r="AB229" s="314"/>
      <c r="AC229" s="314"/>
      <c r="AD229" s="314"/>
      <c r="AE229" s="314"/>
      <c r="AF229" s="314"/>
      <c r="AG229" s="314"/>
      <c r="AH229" s="314"/>
      <c r="AI229" s="316"/>
      <c r="AJ229" s="317"/>
      <c r="AK229" s="286"/>
      <c r="AL229" s="312"/>
      <c r="AQ229" s="244"/>
      <c r="AR229" s="244">
        <f>L229-AQ229</f>
        <v>0</v>
      </c>
      <c r="AS229" s="244">
        <f t="shared" si="98"/>
        <v>0</v>
      </c>
    </row>
    <row r="230" spans="1:71" ht="15.95" customHeight="1">
      <c r="A230" s="318"/>
      <c r="B230" s="294"/>
      <c r="C230" s="444" t="s">
        <v>1644</v>
      </c>
      <c r="D230" s="444"/>
      <c r="E230" s="444"/>
      <c r="F230" s="445"/>
      <c r="G230" s="319"/>
      <c r="H230" s="319"/>
      <c r="I230" s="319"/>
      <c r="J230" s="273"/>
      <c r="K230" s="320"/>
      <c r="L230" s="321">
        <f>SUM(L13:L229)</f>
        <v>669.89500000000055</v>
      </c>
      <c r="M230" s="322"/>
      <c r="N230" s="323">
        <f t="shared" ref="N230:T230" si="127">SUM(N13:N229)</f>
        <v>940.4</v>
      </c>
      <c r="O230" s="323">
        <f>SUM(O13:O229)</f>
        <v>218.74999999999997</v>
      </c>
      <c r="P230" s="323">
        <f>SUM(P13:P229)</f>
        <v>196.35700000000006</v>
      </c>
      <c r="Q230" s="323">
        <f>SUM(Q13:Q229)</f>
        <v>192.49399999999991</v>
      </c>
      <c r="R230" s="323">
        <f>SUM(R13:R229)</f>
        <v>4.7799999999999994</v>
      </c>
      <c r="S230" s="323">
        <f t="shared" si="127"/>
        <v>27.96</v>
      </c>
      <c r="T230" s="323">
        <f t="shared" si="127"/>
        <v>26.053999999999998</v>
      </c>
      <c r="U230" s="323">
        <f>SUM(U13:U229)</f>
        <v>3.5</v>
      </c>
      <c r="V230" s="324">
        <f>SUM(O230:U230)</f>
        <v>669.89499999999987</v>
      </c>
      <c r="W230" s="325"/>
      <c r="X230" s="289"/>
      <c r="Y230" s="326">
        <f>SUM(Y13:Y229)</f>
        <v>321.24500000000012</v>
      </c>
      <c r="Z230" s="326"/>
      <c r="AA230" s="326">
        <f>SUM(AA13:AA229)</f>
        <v>102.771</v>
      </c>
      <c r="AB230" s="327"/>
      <c r="AC230" s="326">
        <f>SUM(AC13:AC229)</f>
        <v>77.964999999999989</v>
      </c>
      <c r="AD230" s="327"/>
      <c r="AE230" s="326">
        <f>SUM(AE13:AE229)</f>
        <v>167.91399999999996</v>
      </c>
      <c r="AF230" s="327"/>
      <c r="AG230" s="327"/>
      <c r="AH230" s="327"/>
      <c r="AI230" s="326"/>
      <c r="AJ230" s="289"/>
      <c r="AK230" s="289"/>
      <c r="AL230" s="328">
        <f>SUM(Y230:AK230)</f>
        <v>669.8950000000001</v>
      </c>
      <c r="AS230" s="259">
        <f t="shared" si="98"/>
        <v>669.89499999999987</v>
      </c>
    </row>
    <row r="231" spans="1:71" ht="15.95" customHeight="1">
      <c r="A231" s="329"/>
      <c r="B231" s="311"/>
      <c r="C231" s="435" t="s">
        <v>1645</v>
      </c>
      <c r="D231" s="435"/>
      <c r="E231" s="435"/>
      <c r="F231" s="436"/>
      <c r="G231" s="330"/>
      <c r="H231" s="330"/>
      <c r="I231" s="330"/>
      <c r="J231" s="290"/>
      <c r="K231" s="331"/>
      <c r="L231" s="332"/>
      <c r="M231" s="331"/>
      <c r="N231" s="333"/>
      <c r="O231" s="334"/>
      <c r="P231" s="333"/>
      <c r="Q231" s="335"/>
      <c r="R231" s="335"/>
      <c r="S231" s="336"/>
      <c r="T231" s="337"/>
      <c r="U231" s="336"/>
      <c r="V231" s="336"/>
      <c r="W231" s="335"/>
      <c r="X231" s="336"/>
      <c r="Y231" s="338"/>
      <c r="Z231" s="405">
        <f>Y230/L230</f>
        <v>0.47954530187566685</v>
      </c>
      <c r="AA231" s="339"/>
      <c r="AB231" s="405">
        <f>AA230/L230</f>
        <v>0.15341359466782095</v>
      </c>
      <c r="AC231" s="327"/>
      <c r="AD231" s="405">
        <f>AC230/L230</f>
        <v>0.11638391091141138</v>
      </c>
      <c r="AE231" s="327"/>
      <c r="AF231" s="327"/>
      <c r="AG231" s="327"/>
      <c r="AH231" s="406">
        <f>AE230/L230</f>
        <v>0.2506571925451001</v>
      </c>
      <c r="AI231" s="338"/>
      <c r="AJ231" s="290"/>
      <c r="AK231" s="290"/>
      <c r="AL231" s="340"/>
      <c r="AM231" s="341">
        <f>SUM(O230:U230)</f>
        <v>669.89499999999987</v>
      </c>
      <c r="AN231" s="342"/>
      <c r="AO231" s="342">
        <f>Z231+AB231+AD231+AH231</f>
        <v>0.99999999999999933</v>
      </c>
      <c r="AP231" s="341">
        <f>Y230+AA230+AC230+AE230</f>
        <v>669.8950000000001</v>
      </c>
      <c r="AQ231" s="259">
        <f>SUM(AQ13:AQ230)</f>
        <v>500.44400000000007</v>
      </c>
      <c r="AR231" s="244">
        <f>T231-AE231</f>
        <v>0</v>
      </c>
      <c r="AS231" s="244"/>
    </row>
    <row r="232" spans="1:71" ht="12.75" customHeight="1">
      <c r="A232" s="343"/>
      <c r="B232" s="344"/>
      <c r="C232" s="345"/>
      <c r="D232" s="345"/>
      <c r="E232" s="345"/>
      <c r="F232" s="346"/>
      <c r="G232" s="346"/>
      <c r="H232" s="346"/>
      <c r="I232" s="346"/>
      <c r="J232" s="279"/>
      <c r="K232" s="347"/>
      <c r="L232" s="348"/>
      <c r="M232" s="349"/>
      <c r="N232" s="350"/>
      <c r="O232" s="351"/>
      <c r="P232" s="350"/>
      <c r="Q232" s="352"/>
      <c r="R232" s="352"/>
      <c r="S232" s="353"/>
      <c r="T232" s="354"/>
      <c r="U232" s="353"/>
      <c r="V232" s="353"/>
      <c r="W232" s="353"/>
      <c r="X232" s="355"/>
      <c r="Y232" s="356"/>
      <c r="Z232" s="356"/>
      <c r="AA232" s="357"/>
      <c r="AB232" s="357"/>
      <c r="AC232" s="357"/>
      <c r="AD232" s="357"/>
      <c r="AE232" s="357"/>
      <c r="AF232" s="358"/>
      <c r="AG232" s="358"/>
      <c r="AH232" s="358"/>
      <c r="AI232" s="359"/>
      <c r="AJ232" s="360"/>
      <c r="AK232" s="279"/>
      <c r="AL232" s="361"/>
    </row>
    <row r="233" spans="1:71" s="267" customFormat="1" ht="15.95" customHeight="1">
      <c r="A233" s="362"/>
      <c r="B233" s="363"/>
      <c r="C233" s="363"/>
      <c r="D233" s="363"/>
      <c r="E233" s="363"/>
      <c r="F233" s="363"/>
      <c r="G233" s="363"/>
      <c r="H233" s="363"/>
      <c r="I233" s="363"/>
      <c r="J233" s="363"/>
      <c r="K233" s="363"/>
      <c r="L233" s="364"/>
      <c r="M233" s="364"/>
      <c r="N233" s="364"/>
      <c r="O233" s="365"/>
      <c r="P233" s="365"/>
      <c r="Q233" s="365"/>
      <c r="R233" s="365"/>
      <c r="S233" s="365"/>
      <c r="T233" s="365"/>
      <c r="U233" s="365"/>
      <c r="V233" s="365"/>
      <c r="W233" s="364"/>
      <c r="X233" s="364"/>
      <c r="Y233" s="366"/>
      <c r="Z233" s="366"/>
      <c r="AA233" s="366"/>
      <c r="AB233" s="366"/>
      <c r="AC233" s="367"/>
      <c r="AD233" s="366"/>
      <c r="AE233" s="366"/>
      <c r="AF233" s="364"/>
      <c r="AG233" s="364"/>
      <c r="AH233" s="364"/>
      <c r="AI233" s="364"/>
      <c r="AJ233" s="364"/>
      <c r="AK233" s="363"/>
      <c r="AL233" s="363"/>
      <c r="AQ233" s="368"/>
    </row>
    <row r="234" spans="1:71" s="267" customFormat="1" ht="15.95" customHeight="1">
      <c r="A234" s="362"/>
      <c r="B234" s="362" t="s">
        <v>254</v>
      </c>
      <c r="C234" s="363"/>
      <c r="D234" s="363"/>
      <c r="E234" s="363"/>
      <c r="F234" s="363"/>
      <c r="G234" s="363"/>
      <c r="H234" s="363"/>
      <c r="I234" s="363"/>
      <c r="J234" s="363"/>
      <c r="K234" s="363"/>
      <c r="L234" s="363"/>
      <c r="M234" s="363"/>
      <c r="N234" s="363"/>
      <c r="O234" s="369"/>
      <c r="P234" s="369"/>
      <c r="Q234" s="369"/>
      <c r="R234" s="369"/>
      <c r="S234" s="369"/>
      <c r="T234" s="404"/>
      <c r="U234" s="370"/>
      <c r="V234" s="370"/>
      <c r="W234" s="279"/>
      <c r="X234" s="279"/>
      <c r="Y234" s="279"/>
      <c r="Z234" s="279"/>
      <c r="AA234" s="279"/>
      <c r="AB234" s="279"/>
      <c r="AC234" s="279"/>
      <c r="AD234" s="279"/>
      <c r="AE234" s="279"/>
      <c r="AF234" s="363"/>
      <c r="AG234" s="363"/>
      <c r="AH234" s="363"/>
      <c r="AI234" s="363"/>
      <c r="AJ234" s="363"/>
      <c r="AK234" s="363"/>
      <c r="AL234" s="363"/>
    </row>
    <row r="235" spans="1:71" s="267" customFormat="1" ht="15.95" customHeight="1">
      <c r="A235" s="363">
        <v>1</v>
      </c>
      <c r="B235" s="371" t="s">
        <v>255</v>
      </c>
      <c r="C235" s="363"/>
      <c r="D235" s="363"/>
      <c r="E235" s="363"/>
      <c r="F235" s="371"/>
      <c r="G235" s="371"/>
      <c r="H235" s="371"/>
      <c r="I235" s="371"/>
      <c r="J235" s="371"/>
      <c r="K235" s="371"/>
      <c r="L235" s="371"/>
      <c r="M235" s="371"/>
      <c r="N235" s="363">
        <v>6</v>
      </c>
      <c r="O235" s="363"/>
      <c r="P235" s="363" t="s">
        <v>256</v>
      </c>
      <c r="Q235" s="371" t="s">
        <v>257</v>
      </c>
      <c r="R235" s="371"/>
      <c r="S235" s="371"/>
      <c r="T235" s="371"/>
      <c r="U235" s="345"/>
      <c r="V235" s="345"/>
      <c r="W235" s="345"/>
      <c r="X235" s="279"/>
      <c r="Y235" s="345" t="s">
        <v>257</v>
      </c>
      <c r="Z235" s="345"/>
      <c r="AA235" s="345"/>
      <c r="AB235" s="345"/>
      <c r="AC235" s="345"/>
      <c r="AD235" s="345"/>
      <c r="AE235" s="345"/>
      <c r="AF235" s="371"/>
      <c r="AG235" s="371"/>
      <c r="AH235" s="371"/>
      <c r="AI235" s="363"/>
      <c r="AJ235" s="363"/>
      <c r="AK235" s="363"/>
      <c r="AL235" s="371"/>
    </row>
    <row r="236" spans="1:71" s="267" customFormat="1" ht="15.95" customHeight="1">
      <c r="A236" s="363">
        <v>2</v>
      </c>
      <c r="B236" s="371" t="s">
        <v>258</v>
      </c>
      <c r="C236" s="363"/>
      <c r="D236" s="363"/>
      <c r="E236" s="363"/>
      <c r="F236" s="371"/>
      <c r="G236" s="371"/>
      <c r="H236" s="371"/>
      <c r="I236" s="371"/>
      <c r="J236" s="371"/>
      <c r="K236" s="371"/>
      <c r="L236" s="371"/>
      <c r="M236" s="371"/>
      <c r="N236" s="363">
        <v>7</v>
      </c>
      <c r="O236" s="363"/>
      <c r="P236" s="363"/>
      <c r="Q236" s="371" t="s">
        <v>259</v>
      </c>
      <c r="R236" s="371"/>
      <c r="S236" s="371"/>
      <c r="T236" s="371"/>
      <c r="U236" s="345"/>
      <c r="V236" s="345"/>
      <c r="W236" s="345"/>
      <c r="X236" s="279"/>
      <c r="Y236" s="345" t="s">
        <v>259</v>
      </c>
      <c r="Z236" s="345"/>
      <c r="AA236" s="345"/>
      <c r="AB236" s="345"/>
      <c r="AC236" s="345"/>
      <c r="AD236" s="345"/>
      <c r="AE236" s="345"/>
      <c r="AF236" s="371"/>
      <c r="AG236" s="371"/>
      <c r="AH236" s="371"/>
      <c r="AI236" s="363"/>
      <c r="AJ236" s="363"/>
      <c r="AK236" s="363"/>
      <c r="AL236" s="371"/>
    </row>
    <row r="237" spans="1:71" s="267" customFormat="1" ht="15.95" customHeight="1">
      <c r="A237" s="363">
        <v>3</v>
      </c>
      <c r="B237" s="371" t="s">
        <v>260</v>
      </c>
      <c r="C237" s="363"/>
      <c r="D237" s="363"/>
      <c r="E237" s="363"/>
      <c r="F237" s="363"/>
      <c r="G237" s="363"/>
      <c r="H237" s="363"/>
      <c r="I237" s="363"/>
      <c r="J237" s="363"/>
      <c r="K237" s="363"/>
      <c r="L237" s="363"/>
      <c r="M237" s="363"/>
      <c r="N237" s="363">
        <v>8</v>
      </c>
      <c r="O237" s="363"/>
      <c r="P237" s="363"/>
      <c r="Q237" s="371" t="s">
        <v>261</v>
      </c>
      <c r="R237" s="371"/>
      <c r="S237" s="363"/>
      <c r="T237" s="363"/>
      <c r="U237" s="363"/>
      <c r="V237" s="363"/>
      <c r="W237" s="363"/>
      <c r="X237" s="363"/>
      <c r="Y237" s="371" t="s">
        <v>261</v>
      </c>
      <c r="Z237" s="371"/>
      <c r="AA237" s="363"/>
      <c r="AB237" s="363"/>
      <c r="AC237" s="363"/>
      <c r="AD237" s="363"/>
      <c r="AE237" s="363"/>
      <c r="AF237" s="363"/>
      <c r="AG237" s="363"/>
      <c r="AH237" s="363"/>
      <c r="AI237" s="363"/>
      <c r="AJ237" s="363"/>
      <c r="AK237" s="363"/>
      <c r="AL237" s="363"/>
    </row>
    <row r="238" spans="1:71" s="267" customFormat="1" ht="15.95" customHeight="1">
      <c r="A238" s="363">
        <v>4</v>
      </c>
      <c r="B238" s="371" t="s">
        <v>262</v>
      </c>
      <c r="C238" s="363"/>
      <c r="D238" s="363"/>
      <c r="E238" s="363"/>
      <c r="F238" s="363"/>
      <c r="G238" s="363"/>
      <c r="H238" s="363"/>
      <c r="I238" s="363"/>
      <c r="J238" s="363"/>
      <c r="K238" s="363"/>
      <c r="L238" s="363"/>
      <c r="M238" s="363"/>
      <c r="N238" s="363">
        <v>9</v>
      </c>
      <c r="O238" s="363"/>
      <c r="P238" s="363"/>
      <c r="Q238" s="371" t="s">
        <v>263</v>
      </c>
      <c r="R238" s="371"/>
      <c r="S238" s="363"/>
      <c r="T238" s="363"/>
      <c r="U238" s="363"/>
      <c r="V238" s="363"/>
      <c r="W238" s="363"/>
      <c r="X238" s="363"/>
      <c r="Y238" s="371" t="s">
        <v>263</v>
      </c>
      <c r="Z238" s="371"/>
      <c r="AA238" s="363"/>
      <c r="AB238" s="363"/>
      <c r="AC238" s="363"/>
      <c r="AD238" s="363"/>
      <c r="AE238" s="363"/>
      <c r="AF238" s="363"/>
      <c r="AG238" s="363"/>
      <c r="AH238" s="363"/>
      <c r="AI238" s="363"/>
      <c r="AJ238" s="363"/>
      <c r="AK238" s="363"/>
      <c r="AL238" s="363"/>
    </row>
    <row r="239" spans="1:71" s="267" customFormat="1" ht="15.95" customHeight="1">
      <c r="A239" s="363">
        <v>5</v>
      </c>
      <c r="B239" s="371" t="s">
        <v>264</v>
      </c>
      <c r="C239" s="363"/>
      <c r="D239" s="363"/>
      <c r="E239" s="363"/>
      <c r="F239" s="363"/>
      <c r="G239" s="363"/>
      <c r="H239" s="363"/>
      <c r="I239" s="363"/>
      <c r="J239" s="363"/>
      <c r="K239" s="363"/>
      <c r="L239" s="363"/>
      <c r="M239" s="363"/>
      <c r="N239" s="372" t="s">
        <v>265</v>
      </c>
      <c r="O239" s="372"/>
      <c r="P239" s="372"/>
      <c r="Q239" s="371" t="s">
        <v>266</v>
      </c>
      <c r="R239" s="371"/>
      <c r="S239" s="363"/>
      <c r="T239" s="363"/>
      <c r="U239" s="363"/>
      <c r="V239" s="363"/>
      <c r="W239" s="363"/>
      <c r="X239" s="363"/>
      <c r="Y239" s="371" t="s">
        <v>266</v>
      </c>
      <c r="Z239" s="371"/>
      <c r="AA239" s="363"/>
      <c r="AB239" s="363"/>
      <c r="AC239" s="363"/>
      <c r="AD239" s="363"/>
      <c r="AE239" s="363"/>
      <c r="AF239" s="363"/>
      <c r="AG239" s="363"/>
      <c r="AH239" s="363"/>
      <c r="AI239" s="363"/>
      <c r="AJ239" s="363"/>
      <c r="AK239" s="363"/>
      <c r="AL239" s="363"/>
    </row>
    <row r="240" spans="1:71" s="267" customFormat="1" ht="15.95" customHeight="1">
      <c r="A240" s="363"/>
      <c r="B240" s="363"/>
      <c r="C240" s="363"/>
      <c r="D240" s="363"/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71" t="s">
        <v>267</v>
      </c>
      <c r="R240" s="371"/>
      <c r="S240" s="363"/>
      <c r="T240" s="363"/>
      <c r="U240" s="363"/>
      <c r="V240" s="363"/>
      <c r="W240" s="363"/>
      <c r="X240" s="363"/>
      <c r="Y240" s="371" t="s">
        <v>267</v>
      </c>
      <c r="Z240" s="371"/>
      <c r="AA240" s="363"/>
      <c r="AB240" s="363"/>
      <c r="AC240" s="363"/>
      <c r="AD240" s="363"/>
      <c r="AE240" s="363"/>
      <c r="AF240" s="363"/>
      <c r="AG240" s="363"/>
      <c r="AH240" s="363"/>
      <c r="AI240" s="363"/>
      <c r="AJ240" s="363"/>
      <c r="AK240" s="363"/>
      <c r="AL240" s="363"/>
    </row>
    <row r="241" spans="1:38" ht="22.5" customHeight="1">
      <c r="A241" s="373"/>
      <c r="B241" s="373"/>
      <c r="C241" s="374"/>
      <c r="D241" s="374"/>
      <c r="E241" s="374"/>
      <c r="F241" s="280"/>
      <c r="G241" s="280"/>
      <c r="H241" s="280"/>
      <c r="I241" s="280"/>
      <c r="J241" s="375"/>
      <c r="K241" s="376"/>
      <c r="L241" s="376"/>
      <c r="M241" s="376"/>
      <c r="N241" s="377"/>
      <c r="O241" s="377"/>
      <c r="P241" s="377"/>
      <c r="Q241" s="378"/>
      <c r="R241" s="378"/>
      <c r="S241" s="379"/>
      <c r="T241" s="377"/>
      <c r="AI241" s="375"/>
      <c r="AJ241" s="375"/>
      <c r="AK241" s="375"/>
    </row>
    <row r="242" spans="1:38" s="280" customFormat="1">
      <c r="A242" s="373"/>
      <c r="B242" s="373"/>
      <c r="C242" s="374"/>
      <c r="D242" s="374"/>
      <c r="E242" s="374"/>
      <c r="J242" s="375"/>
      <c r="K242" s="376"/>
      <c r="L242" s="380"/>
      <c r="M242" s="376"/>
      <c r="N242" s="377"/>
      <c r="O242" s="377"/>
      <c r="P242" s="377"/>
      <c r="Q242" s="377"/>
      <c r="R242" s="377"/>
      <c r="S242" s="379"/>
      <c r="T242" s="377"/>
      <c r="U242" s="375"/>
      <c r="V242" s="375"/>
      <c r="W242" s="375"/>
      <c r="X242" s="375"/>
      <c r="Y242" s="375"/>
      <c r="Z242" s="375"/>
      <c r="AA242" s="381"/>
      <c r="AB242" s="381"/>
      <c r="AC242" s="382" t="s">
        <v>1638</v>
      </c>
      <c r="AD242" s="382"/>
      <c r="AE242" s="381"/>
      <c r="AF242" s="381"/>
      <c r="AG242" s="381"/>
      <c r="AH242" s="381"/>
      <c r="AI242" s="381"/>
      <c r="AJ242" s="375"/>
      <c r="AK242" s="375"/>
      <c r="AL242" s="375"/>
    </row>
    <row r="243" spans="1:38" s="280" customFormat="1">
      <c r="A243" s="373"/>
      <c r="B243" s="373"/>
      <c r="C243" s="374"/>
      <c r="D243" s="374"/>
      <c r="E243" s="374"/>
      <c r="F243" s="383"/>
      <c r="J243" s="375"/>
      <c r="K243" s="376"/>
      <c r="L243" s="380"/>
      <c r="M243" s="376"/>
      <c r="N243" s="377"/>
      <c r="O243" s="377"/>
      <c r="P243" s="377"/>
      <c r="Q243" s="377"/>
      <c r="R243" s="377"/>
      <c r="S243" s="376"/>
      <c r="T243" s="377"/>
      <c r="U243" s="267"/>
      <c r="V243" s="267"/>
      <c r="W243" s="267"/>
      <c r="X243" s="267"/>
      <c r="Y243" s="267"/>
      <c r="Z243" s="267"/>
      <c r="AA243" s="381"/>
      <c r="AB243" s="381"/>
      <c r="AC243" s="382" t="s">
        <v>1639</v>
      </c>
      <c r="AD243" s="382"/>
      <c r="AE243" s="381"/>
      <c r="AF243" s="381"/>
      <c r="AG243" s="381"/>
      <c r="AH243" s="381"/>
      <c r="AI243" s="381"/>
      <c r="AJ243" s="375"/>
      <c r="AK243" s="375"/>
      <c r="AL243" s="267"/>
    </row>
    <row r="244" spans="1:38" s="280" customFormat="1">
      <c r="A244" s="373"/>
      <c r="B244" s="373"/>
      <c r="C244" s="374"/>
      <c r="D244" s="374"/>
      <c r="E244" s="374"/>
      <c r="J244" s="375"/>
      <c r="K244" s="376"/>
      <c r="L244" s="376"/>
      <c r="M244" s="376"/>
      <c r="N244" s="377"/>
      <c r="O244" s="377"/>
      <c r="P244" s="377"/>
      <c r="Q244" s="377"/>
      <c r="R244" s="377"/>
      <c r="S244" s="376"/>
      <c r="T244" s="377"/>
      <c r="X244" s="375"/>
      <c r="Y244" s="375"/>
      <c r="Z244" s="375"/>
      <c r="AA244" s="381"/>
      <c r="AB244" s="381"/>
      <c r="AC244" s="382" t="s">
        <v>1160</v>
      </c>
      <c r="AD244" s="382"/>
      <c r="AE244" s="381"/>
      <c r="AF244" s="381"/>
      <c r="AG244" s="381"/>
      <c r="AH244" s="381"/>
      <c r="AI244" s="381"/>
      <c r="AJ244" s="375"/>
      <c r="AK244" s="375"/>
    </row>
    <row r="245" spans="1:38" s="280" customFormat="1">
      <c r="A245" s="373"/>
      <c r="B245" s="373"/>
      <c r="C245" s="374"/>
      <c r="D245" s="374"/>
      <c r="E245" s="374"/>
      <c r="J245" s="375"/>
      <c r="K245" s="376"/>
      <c r="L245" s="376"/>
      <c r="M245" s="376"/>
      <c r="N245" s="377"/>
      <c r="O245" s="377"/>
      <c r="P245" s="377"/>
      <c r="Q245" s="377"/>
      <c r="R245" s="377"/>
      <c r="S245" s="376"/>
      <c r="T245" s="377"/>
      <c r="X245" s="375"/>
      <c r="Y245" s="375"/>
      <c r="Z245" s="375"/>
      <c r="AA245" s="381"/>
      <c r="AB245" s="381"/>
      <c r="AC245" s="382"/>
      <c r="AD245" s="382"/>
      <c r="AE245" s="381"/>
      <c r="AF245" s="381"/>
      <c r="AG245" s="381"/>
      <c r="AH245" s="381"/>
      <c r="AI245" s="381"/>
      <c r="AJ245" s="375"/>
      <c r="AK245" s="375"/>
    </row>
    <row r="246" spans="1:38" s="280" customFormat="1">
      <c r="A246" s="373"/>
      <c r="B246" s="373"/>
      <c r="C246" s="374"/>
      <c r="D246" s="374"/>
      <c r="E246" s="374"/>
      <c r="J246" s="375"/>
      <c r="K246" s="376"/>
      <c r="L246" s="376"/>
      <c r="M246" s="376"/>
      <c r="N246" s="377"/>
      <c r="O246" s="377"/>
      <c r="P246" s="377"/>
      <c r="Q246" s="377"/>
      <c r="R246" s="377"/>
      <c r="S246" s="376"/>
      <c r="T246" s="377"/>
      <c r="X246" s="375"/>
      <c r="Y246" s="375"/>
      <c r="Z246" s="375"/>
      <c r="AA246" s="381"/>
      <c r="AB246" s="381"/>
      <c r="AC246" s="381"/>
      <c r="AD246" s="381"/>
      <c r="AE246" s="381"/>
      <c r="AF246" s="381"/>
      <c r="AG246" s="381"/>
      <c r="AH246" s="381"/>
      <c r="AI246" s="381"/>
      <c r="AJ246" s="375"/>
      <c r="AK246" s="375"/>
    </row>
    <row r="247" spans="1:38" s="280" customFormat="1">
      <c r="A247" s="373"/>
      <c r="B247" s="373"/>
      <c r="C247" s="374"/>
      <c r="D247" s="374"/>
      <c r="E247" s="374"/>
      <c r="J247" s="375"/>
      <c r="K247" s="376"/>
      <c r="L247" s="376"/>
      <c r="M247" s="376"/>
      <c r="N247" s="377"/>
      <c r="O247" s="377"/>
      <c r="P247" s="377"/>
      <c r="Q247" s="377"/>
      <c r="R247" s="377"/>
      <c r="S247" s="376"/>
      <c r="T247" s="377"/>
      <c r="X247" s="375"/>
      <c r="Y247" s="375"/>
      <c r="Z247" s="375"/>
      <c r="AA247" s="381"/>
      <c r="AB247" s="381"/>
      <c r="AC247" s="381"/>
      <c r="AD247" s="381"/>
      <c r="AE247" s="381"/>
      <c r="AF247" s="381"/>
      <c r="AG247" s="381"/>
      <c r="AH247" s="381"/>
      <c r="AI247" s="381"/>
      <c r="AJ247" s="375"/>
      <c r="AK247" s="375"/>
    </row>
    <row r="248" spans="1:38" s="280" customFormat="1">
      <c r="A248" s="373"/>
      <c r="B248" s="373"/>
      <c r="C248" s="374"/>
      <c r="D248" s="374"/>
      <c r="E248" s="374"/>
      <c r="J248" s="375"/>
      <c r="K248" s="376"/>
      <c r="L248" s="376"/>
      <c r="M248" s="376"/>
      <c r="N248" s="377"/>
      <c r="O248" s="377"/>
      <c r="P248" s="377"/>
      <c r="Q248" s="377"/>
      <c r="R248" s="377"/>
      <c r="S248" s="376"/>
      <c r="T248" s="377"/>
      <c r="X248" s="375"/>
      <c r="Y248" s="375"/>
      <c r="Z248" s="375"/>
      <c r="AA248" s="381"/>
      <c r="AB248" s="381"/>
      <c r="AC248" s="381"/>
      <c r="AD248" s="381"/>
      <c r="AE248" s="381"/>
      <c r="AF248" s="381"/>
      <c r="AG248" s="381"/>
      <c r="AH248" s="381"/>
      <c r="AI248" s="381"/>
      <c r="AJ248" s="375"/>
      <c r="AK248" s="375"/>
    </row>
    <row r="249" spans="1:38" ht="15" hidden="1" customHeight="1">
      <c r="A249" s="384"/>
      <c r="B249" s="384"/>
      <c r="C249" s="385"/>
      <c r="D249" s="385"/>
      <c r="E249" s="385"/>
      <c r="F249" s="386"/>
      <c r="G249" s="386"/>
      <c r="H249" s="386"/>
      <c r="I249" s="386"/>
      <c r="J249" s="387"/>
      <c r="K249" s="388"/>
      <c r="L249" s="388"/>
      <c r="M249" s="388"/>
      <c r="N249" s="389"/>
      <c r="O249" s="389"/>
      <c r="P249" s="389"/>
      <c r="Q249" s="389"/>
      <c r="R249" s="389"/>
      <c r="S249" s="388"/>
      <c r="T249" s="389"/>
      <c r="U249" s="390"/>
      <c r="V249" s="391"/>
      <c r="W249" s="391"/>
      <c r="X249" s="391"/>
      <c r="Y249" s="391"/>
      <c r="Z249" s="392"/>
      <c r="AA249" s="381"/>
      <c r="AB249" s="381"/>
      <c r="AC249" s="381"/>
      <c r="AD249" s="381"/>
      <c r="AE249" s="381"/>
      <c r="AF249" s="381"/>
      <c r="AG249" s="381"/>
      <c r="AH249" s="381"/>
      <c r="AI249" s="381"/>
      <c r="AJ249" s="387"/>
      <c r="AK249" s="393"/>
      <c r="AL249" s="394"/>
    </row>
    <row r="250" spans="1:38" ht="15" hidden="1" customHeight="1">
      <c r="A250" s="395"/>
      <c r="B250" s="395"/>
      <c r="C250" s="396"/>
      <c r="D250" s="396"/>
      <c r="E250" s="396"/>
      <c r="F250" s="397"/>
      <c r="G250" s="397"/>
      <c r="H250" s="397"/>
      <c r="I250" s="397"/>
      <c r="J250" s="278"/>
      <c r="K250" s="398"/>
      <c r="L250" s="398"/>
      <c r="M250" s="398"/>
      <c r="N250" s="399"/>
      <c r="O250" s="399"/>
      <c r="P250" s="399"/>
      <c r="Q250" s="399"/>
      <c r="R250" s="399"/>
      <c r="S250" s="398"/>
      <c r="T250" s="399"/>
      <c r="U250" s="399"/>
      <c r="V250" s="399"/>
      <c r="W250" s="399"/>
      <c r="X250" s="399"/>
      <c r="Y250" s="399"/>
      <c r="Z250" s="377"/>
      <c r="AA250" s="381"/>
      <c r="AB250" s="381"/>
      <c r="AC250" s="381"/>
      <c r="AD250" s="381"/>
      <c r="AE250" s="381"/>
      <c r="AF250" s="381"/>
      <c r="AG250" s="381"/>
      <c r="AH250" s="381"/>
      <c r="AI250" s="381"/>
      <c r="AJ250" s="278"/>
      <c r="AK250" s="278"/>
      <c r="AL250" s="398"/>
    </row>
    <row r="251" spans="1:38" s="280" customFormat="1" ht="16.5" customHeight="1">
      <c r="A251" s="373"/>
      <c r="B251" s="373"/>
      <c r="C251" s="374"/>
      <c r="D251" s="374"/>
      <c r="E251" s="374"/>
      <c r="J251" s="375"/>
      <c r="K251" s="376"/>
      <c r="L251" s="376"/>
      <c r="M251" s="376"/>
      <c r="N251" s="377"/>
      <c r="O251" s="377"/>
      <c r="P251" s="377"/>
      <c r="Q251" s="377"/>
      <c r="R251" s="377"/>
      <c r="S251" s="376"/>
      <c r="T251" s="377"/>
      <c r="U251" s="377"/>
      <c r="V251" s="377"/>
      <c r="W251" s="377"/>
      <c r="X251" s="377"/>
      <c r="Y251" s="377"/>
      <c r="Z251" s="377"/>
      <c r="AA251" s="400"/>
      <c r="AB251" s="400"/>
      <c r="AC251" s="400" t="s">
        <v>1161</v>
      </c>
      <c r="AD251" s="400"/>
      <c r="AE251" s="400"/>
      <c r="AF251" s="400"/>
      <c r="AG251" s="400"/>
      <c r="AH251" s="400"/>
      <c r="AI251" s="400"/>
      <c r="AJ251" s="375"/>
      <c r="AK251" s="375"/>
      <c r="AL251" s="376"/>
    </row>
    <row r="252" spans="1:38">
      <c r="A252" s="280"/>
      <c r="B252" s="280"/>
      <c r="C252" s="374"/>
      <c r="D252" s="374"/>
      <c r="E252" s="374"/>
      <c r="F252" s="280"/>
      <c r="G252" s="280"/>
      <c r="H252" s="280"/>
      <c r="I252" s="280"/>
      <c r="J252" s="375"/>
      <c r="K252" s="375"/>
      <c r="L252" s="375"/>
      <c r="M252" s="375"/>
      <c r="N252" s="377"/>
      <c r="O252" s="377"/>
      <c r="P252" s="377"/>
      <c r="Q252" s="377"/>
      <c r="R252" s="377"/>
      <c r="S252" s="377"/>
      <c r="T252" s="377"/>
      <c r="U252" s="377"/>
      <c r="V252" s="377"/>
      <c r="W252" s="377"/>
      <c r="X252" s="377"/>
      <c r="Y252" s="375"/>
      <c r="Z252" s="375"/>
      <c r="AA252" s="381"/>
      <c r="AB252" s="381"/>
      <c r="AC252" s="382" t="s">
        <v>1162</v>
      </c>
      <c r="AD252" s="382"/>
      <c r="AE252" s="381"/>
      <c r="AF252" s="381"/>
      <c r="AG252" s="381"/>
      <c r="AH252" s="381"/>
      <c r="AI252" s="381"/>
      <c r="AJ252" s="375"/>
      <c r="AK252" s="375"/>
      <c r="AL252" s="375"/>
    </row>
    <row r="253" spans="1:38">
      <c r="C253" s="401"/>
      <c r="D253" s="401"/>
      <c r="U253" s="375"/>
      <c r="V253" s="375"/>
      <c r="W253" s="375"/>
      <c r="X253" s="375"/>
      <c r="Y253" s="375"/>
      <c r="Z253" s="375"/>
      <c r="AA253" s="375"/>
      <c r="AB253" s="375"/>
      <c r="AC253" s="375"/>
      <c r="AD253" s="375"/>
      <c r="AE253" s="375"/>
      <c r="AF253" s="375"/>
      <c r="AG253" s="375"/>
      <c r="AH253" s="375"/>
      <c r="AL253" s="375"/>
    </row>
    <row r="254" spans="1:38">
      <c r="A254" s="373"/>
      <c r="B254" s="373"/>
      <c r="C254" s="280"/>
      <c r="D254" s="280"/>
      <c r="E254" s="280"/>
      <c r="F254" s="375"/>
      <c r="G254" s="375"/>
      <c r="H254" s="375"/>
      <c r="I254" s="375"/>
      <c r="J254" s="375"/>
      <c r="K254" s="375"/>
      <c r="L254" s="375"/>
      <c r="M254" s="375"/>
      <c r="N254" s="375"/>
      <c r="O254" s="375"/>
      <c r="P254" s="375"/>
      <c r="Q254" s="375"/>
      <c r="R254" s="375"/>
      <c r="S254" s="375"/>
      <c r="T254" s="375"/>
      <c r="U254" s="375"/>
      <c r="V254" s="375"/>
      <c r="W254" s="375"/>
      <c r="X254" s="375"/>
      <c r="Y254" s="375"/>
      <c r="Z254" s="375"/>
      <c r="AA254" s="375"/>
      <c r="AB254" s="375"/>
      <c r="AC254" s="375"/>
      <c r="AD254" s="375"/>
      <c r="AE254" s="375"/>
      <c r="AF254" s="375"/>
      <c r="AG254" s="375"/>
      <c r="AH254" s="375"/>
      <c r="AI254" s="375"/>
      <c r="AJ254" s="375"/>
      <c r="AK254" s="375"/>
      <c r="AL254" s="375"/>
    </row>
    <row r="255" spans="1:38">
      <c r="A255" s="373"/>
      <c r="B255" s="373"/>
      <c r="C255" s="280"/>
      <c r="D255" s="280"/>
      <c r="E255" s="280"/>
      <c r="F255" s="375"/>
      <c r="G255" s="375"/>
      <c r="H255" s="375"/>
      <c r="I255" s="375"/>
      <c r="J255" s="375"/>
      <c r="K255" s="375"/>
      <c r="L255" s="375"/>
      <c r="M255" s="375"/>
      <c r="N255" s="375"/>
      <c r="O255" s="379">
        <f>O230-'[1]Juni 2011'!J228</f>
        <v>-84.028999999999968</v>
      </c>
      <c r="P255" s="375"/>
      <c r="Q255" s="375"/>
      <c r="R255" s="375"/>
      <c r="S255" s="375"/>
      <c r="T255" s="375"/>
      <c r="U255" s="375"/>
      <c r="V255" s="375"/>
      <c r="W255" s="375"/>
      <c r="X255" s="375"/>
      <c r="Y255" s="375"/>
      <c r="Z255" s="375"/>
      <c r="AA255" s="375"/>
      <c r="AB255" s="375"/>
      <c r="AC255" s="375"/>
      <c r="AD255" s="375"/>
      <c r="AE255" s="375"/>
      <c r="AF255" s="375"/>
      <c r="AG255" s="375"/>
      <c r="AH255" s="375"/>
      <c r="AI255" s="375"/>
      <c r="AJ255" s="375"/>
      <c r="AK255" s="375"/>
      <c r="AL255" s="375"/>
    </row>
    <row r="256" spans="1:38">
      <c r="A256" s="402"/>
      <c r="B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AA256" s="267"/>
      <c r="AB256" s="267"/>
      <c r="AC256" s="267"/>
      <c r="AD256" s="267"/>
      <c r="AE256" s="267"/>
      <c r="AF256" s="267"/>
      <c r="AG256" s="267"/>
      <c r="AH256" s="267"/>
      <c r="AI256" s="403"/>
      <c r="AJ256" s="403"/>
      <c r="AK256" s="403"/>
      <c r="AL256" s="267"/>
    </row>
    <row r="257" spans="1:38">
      <c r="A257" s="402"/>
      <c r="B257" s="402"/>
      <c r="C257" s="402"/>
      <c r="D257" s="402"/>
      <c r="E257" s="402"/>
      <c r="F257" s="402"/>
      <c r="G257" s="402"/>
      <c r="H257" s="402"/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AA257" s="267"/>
      <c r="AB257" s="267"/>
      <c r="AC257" s="267"/>
      <c r="AD257" s="267"/>
      <c r="AE257" s="267"/>
      <c r="AF257" s="267"/>
      <c r="AG257" s="267"/>
      <c r="AH257" s="267"/>
      <c r="AI257" s="402"/>
      <c r="AJ257" s="402"/>
      <c r="AK257" s="402"/>
      <c r="AL257" s="267"/>
    </row>
    <row r="258" spans="1:38">
      <c r="A258" s="402"/>
      <c r="B258" s="402"/>
      <c r="C258" s="402"/>
      <c r="D258" s="402"/>
      <c r="E258" s="402"/>
      <c r="F258" s="402"/>
      <c r="G258" s="402"/>
      <c r="H258" s="402"/>
      <c r="I258" s="402"/>
      <c r="J258" s="402"/>
      <c r="K258" s="402"/>
      <c r="L258" s="402"/>
      <c r="M258" s="402"/>
      <c r="N258" s="402"/>
      <c r="O258" s="402"/>
      <c r="P258" s="402"/>
      <c r="Q258" s="402"/>
      <c r="R258" s="402"/>
      <c r="S258" s="402"/>
      <c r="T258" s="402"/>
      <c r="U258" s="392"/>
      <c r="V258" s="392"/>
      <c r="W258" s="392"/>
      <c r="X258" s="392"/>
      <c r="Y258" s="392"/>
      <c r="Z258" s="392"/>
      <c r="AA258" s="392"/>
      <c r="AB258" s="392"/>
      <c r="AC258" s="392"/>
      <c r="AD258" s="392"/>
      <c r="AE258" s="392"/>
      <c r="AF258" s="392"/>
      <c r="AG258" s="392"/>
      <c r="AH258" s="392"/>
      <c r="AI258" s="402"/>
      <c r="AJ258" s="402"/>
      <c r="AK258" s="402"/>
      <c r="AL258" s="392"/>
    </row>
  </sheetData>
  <mergeCells count="22">
    <mergeCell ref="C231:F231"/>
    <mergeCell ref="F9:F10"/>
    <mergeCell ref="Y9:Z9"/>
    <mergeCell ref="AA9:AB9"/>
    <mergeCell ref="AC9:AD9"/>
    <mergeCell ref="C11:E11"/>
    <mergeCell ref="C109:D109"/>
    <mergeCell ref="C110:D110"/>
    <mergeCell ref="C123:D123"/>
    <mergeCell ref="C230:F230"/>
    <mergeCell ref="AE9:AH9"/>
    <mergeCell ref="AK9:AK10"/>
    <mergeCell ref="A1:AL1"/>
    <mergeCell ref="AK4:AL4"/>
    <mergeCell ref="A7:A10"/>
    <mergeCell ref="B7:B8"/>
    <mergeCell ref="C7:E10"/>
    <mergeCell ref="F7:F8"/>
    <mergeCell ref="O7:U7"/>
    <mergeCell ref="Y7:AH8"/>
    <mergeCell ref="AI7:AJ7"/>
    <mergeCell ref="AL7:AL10"/>
  </mergeCells>
  <printOptions horizontalCentered="1"/>
  <pageMargins left="0" right="0" top="1.1417322834645669" bottom="0.23622047244094491" header="0.43307086614173229" footer="0.23622047244094491"/>
  <pageSetup paperSize="256" scale="60" orientation="landscape" horizontalDpi="300" verticalDpi="300" r:id="rId1"/>
  <headerFooter alignWithMargins="0"/>
  <rowBreaks count="5" manualBreakCount="5">
    <brk id="44" max="33" man="1"/>
    <brk id="87" max="33" man="1"/>
    <brk id="131" max="33" man="1"/>
    <brk id="168" max="33" man="1"/>
    <brk id="21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T414"/>
  <sheetViews>
    <sheetView view="pageBreakPreview" topLeftCell="B379" zoomScale="80" zoomScaleSheetLayoutView="80" workbookViewId="0">
      <selection activeCell="C405" sqref="C405:E405"/>
    </sheetView>
  </sheetViews>
  <sheetFormatPr defaultRowHeight="12.75"/>
  <cols>
    <col min="1" max="1" width="9.140625" style="3"/>
    <col min="2" max="2" width="4.28515625" style="3" customWidth="1"/>
    <col min="3" max="3" width="5.7109375" style="6" customWidth="1"/>
    <col min="4" max="4" width="16.7109375" style="6" customWidth="1"/>
    <col min="5" max="5" width="18.28515625" style="6" customWidth="1"/>
    <col min="6" max="6" width="15.5703125" style="6" customWidth="1"/>
    <col min="7" max="7" width="12.85546875" style="6" customWidth="1"/>
    <col min="8" max="8" width="19.42578125" style="6" customWidth="1"/>
    <col min="9" max="9" width="9.140625" style="6"/>
    <col min="10" max="10" width="10.85546875" style="6" customWidth="1"/>
    <col min="11" max="11" width="9.85546875" style="6" customWidth="1"/>
    <col min="12" max="12" width="11.5703125" style="6" customWidth="1"/>
    <col min="13" max="13" width="9.42578125" style="6" customWidth="1"/>
    <col min="14" max="258" width="9.140625" style="3"/>
    <col min="259" max="259" width="4.28515625" style="3" customWidth="1"/>
    <col min="260" max="260" width="5.7109375" style="3" customWidth="1"/>
    <col min="261" max="261" width="18.28515625" style="3" customWidth="1"/>
    <col min="262" max="262" width="15.5703125" style="3" customWidth="1"/>
    <col min="263" max="263" width="12.85546875" style="3" customWidth="1"/>
    <col min="264" max="264" width="13.42578125" style="3" customWidth="1"/>
    <col min="265" max="265" width="9.140625" style="3"/>
    <col min="266" max="266" width="12.140625" style="3" customWidth="1"/>
    <col min="267" max="267" width="10.85546875" style="3" customWidth="1"/>
    <col min="268" max="268" width="11.5703125" style="3" customWidth="1"/>
    <col min="269" max="269" width="9.42578125" style="3" customWidth="1"/>
    <col min="270" max="514" width="9.140625" style="3"/>
    <col min="515" max="515" width="4.28515625" style="3" customWidth="1"/>
    <col min="516" max="516" width="5.7109375" style="3" customWidth="1"/>
    <col min="517" max="517" width="18.28515625" style="3" customWidth="1"/>
    <col min="518" max="518" width="15.5703125" style="3" customWidth="1"/>
    <col min="519" max="519" width="12.85546875" style="3" customWidth="1"/>
    <col min="520" max="520" width="13.42578125" style="3" customWidth="1"/>
    <col min="521" max="521" width="9.140625" style="3"/>
    <col min="522" max="522" width="12.140625" style="3" customWidth="1"/>
    <col min="523" max="523" width="10.85546875" style="3" customWidth="1"/>
    <col min="524" max="524" width="11.5703125" style="3" customWidth="1"/>
    <col min="525" max="525" width="9.42578125" style="3" customWidth="1"/>
    <col min="526" max="770" width="9.140625" style="3"/>
    <col min="771" max="771" width="4.28515625" style="3" customWidth="1"/>
    <col min="772" max="772" width="5.7109375" style="3" customWidth="1"/>
    <col min="773" max="773" width="18.28515625" style="3" customWidth="1"/>
    <col min="774" max="774" width="15.5703125" style="3" customWidth="1"/>
    <col min="775" max="775" width="12.85546875" style="3" customWidth="1"/>
    <col min="776" max="776" width="13.42578125" style="3" customWidth="1"/>
    <col min="777" max="777" width="9.140625" style="3"/>
    <col min="778" max="778" width="12.140625" style="3" customWidth="1"/>
    <col min="779" max="779" width="10.85546875" style="3" customWidth="1"/>
    <col min="780" max="780" width="11.5703125" style="3" customWidth="1"/>
    <col min="781" max="781" width="9.42578125" style="3" customWidth="1"/>
    <col min="782" max="1026" width="9.140625" style="3"/>
    <col min="1027" max="1027" width="4.28515625" style="3" customWidth="1"/>
    <col min="1028" max="1028" width="5.7109375" style="3" customWidth="1"/>
    <col min="1029" max="1029" width="18.28515625" style="3" customWidth="1"/>
    <col min="1030" max="1030" width="15.5703125" style="3" customWidth="1"/>
    <col min="1031" max="1031" width="12.85546875" style="3" customWidth="1"/>
    <col min="1032" max="1032" width="13.42578125" style="3" customWidth="1"/>
    <col min="1033" max="1033" width="9.140625" style="3"/>
    <col min="1034" max="1034" width="12.140625" style="3" customWidth="1"/>
    <col min="1035" max="1035" width="10.85546875" style="3" customWidth="1"/>
    <col min="1036" max="1036" width="11.5703125" style="3" customWidth="1"/>
    <col min="1037" max="1037" width="9.42578125" style="3" customWidth="1"/>
    <col min="1038" max="1282" width="9.140625" style="3"/>
    <col min="1283" max="1283" width="4.28515625" style="3" customWidth="1"/>
    <col min="1284" max="1284" width="5.7109375" style="3" customWidth="1"/>
    <col min="1285" max="1285" width="18.28515625" style="3" customWidth="1"/>
    <col min="1286" max="1286" width="15.5703125" style="3" customWidth="1"/>
    <col min="1287" max="1287" width="12.85546875" style="3" customWidth="1"/>
    <col min="1288" max="1288" width="13.42578125" style="3" customWidth="1"/>
    <col min="1289" max="1289" width="9.140625" style="3"/>
    <col min="1290" max="1290" width="12.140625" style="3" customWidth="1"/>
    <col min="1291" max="1291" width="10.85546875" style="3" customWidth="1"/>
    <col min="1292" max="1292" width="11.5703125" style="3" customWidth="1"/>
    <col min="1293" max="1293" width="9.42578125" style="3" customWidth="1"/>
    <col min="1294" max="1538" width="9.140625" style="3"/>
    <col min="1539" max="1539" width="4.28515625" style="3" customWidth="1"/>
    <col min="1540" max="1540" width="5.7109375" style="3" customWidth="1"/>
    <col min="1541" max="1541" width="18.28515625" style="3" customWidth="1"/>
    <col min="1542" max="1542" width="15.5703125" style="3" customWidth="1"/>
    <col min="1543" max="1543" width="12.85546875" style="3" customWidth="1"/>
    <col min="1544" max="1544" width="13.42578125" style="3" customWidth="1"/>
    <col min="1545" max="1545" width="9.140625" style="3"/>
    <col min="1546" max="1546" width="12.140625" style="3" customWidth="1"/>
    <col min="1547" max="1547" width="10.85546875" style="3" customWidth="1"/>
    <col min="1548" max="1548" width="11.5703125" style="3" customWidth="1"/>
    <col min="1549" max="1549" width="9.42578125" style="3" customWidth="1"/>
    <col min="1550" max="1794" width="9.140625" style="3"/>
    <col min="1795" max="1795" width="4.28515625" style="3" customWidth="1"/>
    <col min="1796" max="1796" width="5.7109375" style="3" customWidth="1"/>
    <col min="1797" max="1797" width="18.28515625" style="3" customWidth="1"/>
    <col min="1798" max="1798" width="15.5703125" style="3" customWidth="1"/>
    <col min="1799" max="1799" width="12.85546875" style="3" customWidth="1"/>
    <col min="1800" max="1800" width="13.42578125" style="3" customWidth="1"/>
    <col min="1801" max="1801" width="9.140625" style="3"/>
    <col min="1802" max="1802" width="12.140625" style="3" customWidth="1"/>
    <col min="1803" max="1803" width="10.85546875" style="3" customWidth="1"/>
    <col min="1804" max="1804" width="11.5703125" style="3" customWidth="1"/>
    <col min="1805" max="1805" width="9.42578125" style="3" customWidth="1"/>
    <col min="1806" max="2050" width="9.140625" style="3"/>
    <col min="2051" max="2051" width="4.28515625" style="3" customWidth="1"/>
    <col min="2052" max="2052" width="5.7109375" style="3" customWidth="1"/>
    <col min="2053" max="2053" width="18.28515625" style="3" customWidth="1"/>
    <col min="2054" max="2054" width="15.5703125" style="3" customWidth="1"/>
    <col min="2055" max="2055" width="12.85546875" style="3" customWidth="1"/>
    <col min="2056" max="2056" width="13.42578125" style="3" customWidth="1"/>
    <col min="2057" max="2057" width="9.140625" style="3"/>
    <col min="2058" max="2058" width="12.140625" style="3" customWidth="1"/>
    <col min="2059" max="2059" width="10.85546875" style="3" customWidth="1"/>
    <col min="2060" max="2060" width="11.5703125" style="3" customWidth="1"/>
    <col min="2061" max="2061" width="9.42578125" style="3" customWidth="1"/>
    <col min="2062" max="2306" width="9.140625" style="3"/>
    <col min="2307" max="2307" width="4.28515625" style="3" customWidth="1"/>
    <col min="2308" max="2308" width="5.7109375" style="3" customWidth="1"/>
    <col min="2309" max="2309" width="18.28515625" style="3" customWidth="1"/>
    <col min="2310" max="2310" width="15.5703125" style="3" customWidth="1"/>
    <col min="2311" max="2311" width="12.85546875" style="3" customWidth="1"/>
    <col min="2312" max="2312" width="13.42578125" style="3" customWidth="1"/>
    <col min="2313" max="2313" width="9.140625" style="3"/>
    <col min="2314" max="2314" width="12.140625" style="3" customWidth="1"/>
    <col min="2315" max="2315" width="10.85546875" style="3" customWidth="1"/>
    <col min="2316" max="2316" width="11.5703125" style="3" customWidth="1"/>
    <col min="2317" max="2317" width="9.42578125" style="3" customWidth="1"/>
    <col min="2318" max="2562" width="9.140625" style="3"/>
    <col min="2563" max="2563" width="4.28515625" style="3" customWidth="1"/>
    <col min="2564" max="2564" width="5.7109375" style="3" customWidth="1"/>
    <col min="2565" max="2565" width="18.28515625" style="3" customWidth="1"/>
    <col min="2566" max="2566" width="15.5703125" style="3" customWidth="1"/>
    <col min="2567" max="2567" width="12.85546875" style="3" customWidth="1"/>
    <col min="2568" max="2568" width="13.42578125" style="3" customWidth="1"/>
    <col min="2569" max="2569" width="9.140625" style="3"/>
    <col min="2570" max="2570" width="12.140625" style="3" customWidth="1"/>
    <col min="2571" max="2571" width="10.85546875" style="3" customWidth="1"/>
    <col min="2572" max="2572" width="11.5703125" style="3" customWidth="1"/>
    <col min="2573" max="2573" width="9.42578125" style="3" customWidth="1"/>
    <col min="2574" max="2818" width="9.140625" style="3"/>
    <col min="2819" max="2819" width="4.28515625" style="3" customWidth="1"/>
    <col min="2820" max="2820" width="5.7109375" style="3" customWidth="1"/>
    <col min="2821" max="2821" width="18.28515625" style="3" customWidth="1"/>
    <col min="2822" max="2822" width="15.5703125" style="3" customWidth="1"/>
    <col min="2823" max="2823" width="12.85546875" style="3" customWidth="1"/>
    <col min="2824" max="2824" width="13.42578125" style="3" customWidth="1"/>
    <col min="2825" max="2825" width="9.140625" style="3"/>
    <col min="2826" max="2826" width="12.140625" style="3" customWidth="1"/>
    <col min="2827" max="2827" width="10.85546875" style="3" customWidth="1"/>
    <col min="2828" max="2828" width="11.5703125" style="3" customWidth="1"/>
    <col min="2829" max="2829" width="9.42578125" style="3" customWidth="1"/>
    <col min="2830" max="3074" width="9.140625" style="3"/>
    <col min="3075" max="3075" width="4.28515625" style="3" customWidth="1"/>
    <col min="3076" max="3076" width="5.7109375" style="3" customWidth="1"/>
    <col min="3077" max="3077" width="18.28515625" style="3" customWidth="1"/>
    <col min="3078" max="3078" width="15.5703125" style="3" customWidth="1"/>
    <col min="3079" max="3079" width="12.85546875" style="3" customWidth="1"/>
    <col min="3080" max="3080" width="13.42578125" style="3" customWidth="1"/>
    <col min="3081" max="3081" width="9.140625" style="3"/>
    <col min="3082" max="3082" width="12.140625" style="3" customWidth="1"/>
    <col min="3083" max="3083" width="10.85546875" style="3" customWidth="1"/>
    <col min="3084" max="3084" width="11.5703125" style="3" customWidth="1"/>
    <col min="3085" max="3085" width="9.42578125" style="3" customWidth="1"/>
    <col min="3086" max="3330" width="9.140625" style="3"/>
    <col min="3331" max="3331" width="4.28515625" style="3" customWidth="1"/>
    <col min="3332" max="3332" width="5.7109375" style="3" customWidth="1"/>
    <col min="3333" max="3333" width="18.28515625" style="3" customWidth="1"/>
    <col min="3334" max="3334" width="15.5703125" style="3" customWidth="1"/>
    <col min="3335" max="3335" width="12.85546875" style="3" customWidth="1"/>
    <col min="3336" max="3336" width="13.42578125" style="3" customWidth="1"/>
    <col min="3337" max="3337" width="9.140625" style="3"/>
    <col min="3338" max="3338" width="12.140625" style="3" customWidth="1"/>
    <col min="3339" max="3339" width="10.85546875" style="3" customWidth="1"/>
    <col min="3340" max="3340" width="11.5703125" style="3" customWidth="1"/>
    <col min="3341" max="3341" width="9.42578125" style="3" customWidth="1"/>
    <col min="3342" max="3586" width="9.140625" style="3"/>
    <col min="3587" max="3587" width="4.28515625" style="3" customWidth="1"/>
    <col min="3588" max="3588" width="5.7109375" style="3" customWidth="1"/>
    <col min="3589" max="3589" width="18.28515625" style="3" customWidth="1"/>
    <col min="3590" max="3590" width="15.5703125" style="3" customWidth="1"/>
    <col min="3591" max="3591" width="12.85546875" style="3" customWidth="1"/>
    <col min="3592" max="3592" width="13.42578125" style="3" customWidth="1"/>
    <col min="3593" max="3593" width="9.140625" style="3"/>
    <col min="3594" max="3594" width="12.140625" style="3" customWidth="1"/>
    <col min="3595" max="3595" width="10.85546875" style="3" customWidth="1"/>
    <col min="3596" max="3596" width="11.5703125" style="3" customWidth="1"/>
    <col min="3597" max="3597" width="9.42578125" style="3" customWidth="1"/>
    <col min="3598" max="3842" width="9.140625" style="3"/>
    <col min="3843" max="3843" width="4.28515625" style="3" customWidth="1"/>
    <col min="3844" max="3844" width="5.7109375" style="3" customWidth="1"/>
    <col min="3845" max="3845" width="18.28515625" style="3" customWidth="1"/>
    <col min="3846" max="3846" width="15.5703125" style="3" customWidth="1"/>
    <col min="3847" max="3847" width="12.85546875" style="3" customWidth="1"/>
    <col min="3848" max="3848" width="13.42578125" style="3" customWidth="1"/>
    <col min="3849" max="3849" width="9.140625" style="3"/>
    <col min="3850" max="3850" width="12.140625" style="3" customWidth="1"/>
    <col min="3851" max="3851" width="10.85546875" style="3" customWidth="1"/>
    <col min="3852" max="3852" width="11.5703125" style="3" customWidth="1"/>
    <col min="3853" max="3853" width="9.42578125" style="3" customWidth="1"/>
    <col min="3854" max="4098" width="9.140625" style="3"/>
    <col min="4099" max="4099" width="4.28515625" style="3" customWidth="1"/>
    <col min="4100" max="4100" width="5.7109375" style="3" customWidth="1"/>
    <col min="4101" max="4101" width="18.28515625" style="3" customWidth="1"/>
    <col min="4102" max="4102" width="15.5703125" style="3" customWidth="1"/>
    <col min="4103" max="4103" width="12.85546875" style="3" customWidth="1"/>
    <col min="4104" max="4104" width="13.42578125" style="3" customWidth="1"/>
    <col min="4105" max="4105" width="9.140625" style="3"/>
    <col min="4106" max="4106" width="12.140625" style="3" customWidth="1"/>
    <col min="4107" max="4107" width="10.85546875" style="3" customWidth="1"/>
    <col min="4108" max="4108" width="11.5703125" style="3" customWidth="1"/>
    <col min="4109" max="4109" width="9.42578125" style="3" customWidth="1"/>
    <col min="4110" max="4354" width="9.140625" style="3"/>
    <col min="4355" max="4355" width="4.28515625" style="3" customWidth="1"/>
    <col min="4356" max="4356" width="5.7109375" style="3" customWidth="1"/>
    <col min="4357" max="4357" width="18.28515625" style="3" customWidth="1"/>
    <col min="4358" max="4358" width="15.5703125" style="3" customWidth="1"/>
    <col min="4359" max="4359" width="12.85546875" style="3" customWidth="1"/>
    <col min="4360" max="4360" width="13.42578125" style="3" customWidth="1"/>
    <col min="4361" max="4361" width="9.140625" style="3"/>
    <col min="4362" max="4362" width="12.140625" style="3" customWidth="1"/>
    <col min="4363" max="4363" width="10.85546875" style="3" customWidth="1"/>
    <col min="4364" max="4364" width="11.5703125" style="3" customWidth="1"/>
    <col min="4365" max="4365" width="9.42578125" style="3" customWidth="1"/>
    <col min="4366" max="4610" width="9.140625" style="3"/>
    <col min="4611" max="4611" width="4.28515625" style="3" customWidth="1"/>
    <col min="4612" max="4612" width="5.7109375" style="3" customWidth="1"/>
    <col min="4613" max="4613" width="18.28515625" style="3" customWidth="1"/>
    <col min="4614" max="4614" width="15.5703125" style="3" customWidth="1"/>
    <col min="4615" max="4615" width="12.85546875" style="3" customWidth="1"/>
    <col min="4616" max="4616" width="13.42578125" style="3" customWidth="1"/>
    <col min="4617" max="4617" width="9.140625" style="3"/>
    <col min="4618" max="4618" width="12.140625" style="3" customWidth="1"/>
    <col min="4619" max="4619" width="10.85546875" style="3" customWidth="1"/>
    <col min="4620" max="4620" width="11.5703125" style="3" customWidth="1"/>
    <col min="4621" max="4621" width="9.42578125" style="3" customWidth="1"/>
    <col min="4622" max="4866" width="9.140625" style="3"/>
    <col min="4867" max="4867" width="4.28515625" style="3" customWidth="1"/>
    <col min="4868" max="4868" width="5.7109375" style="3" customWidth="1"/>
    <col min="4869" max="4869" width="18.28515625" style="3" customWidth="1"/>
    <col min="4870" max="4870" width="15.5703125" style="3" customWidth="1"/>
    <col min="4871" max="4871" width="12.85546875" style="3" customWidth="1"/>
    <col min="4872" max="4872" width="13.42578125" style="3" customWidth="1"/>
    <col min="4873" max="4873" width="9.140625" style="3"/>
    <col min="4874" max="4874" width="12.140625" style="3" customWidth="1"/>
    <col min="4875" max="4875" width="10.85546875" style="3" customWidth="1"/>
    <col min="4876" max="4876" width="11.5703125" style="3" customWidth="1"/>
    <col min="4877" max="4877" width="9.42578125" style="3" customWidth="1"/>
    <col min="4878" max="5122" width="9.140625" style="3"/>
    <col min="5123" max="5123" width="4.28515625" style="3" customWidth="1"/>
    <col min="5124" max="5124" width="5.7109375" style="3" customWidth="1"/>
    <col min="5125" max="5125" width="18.28515625" style="3" customWidth="1"/>
    <col min="5126" max="5126" width="15.5703125" style="3" customWidth="1"/>
    <col min="5127" max="5127" width="12.85546875" style="3" customWidth="1"/>
    <col min="5128" max="5128" width="13.42578125" style="3" customWidth="1"/>
    <col min="5129" max="5129" width="9.140625" style="3"/>
    <col min="5130" max="5130" width="12.140625" style="3" customWidth="1"/>
    <col min="5131" max="5131" width="10.85546875" style="3" customWidth="1"/>
    <col min="5132" max="5132" width="11.5703125" style="3" customWidth="1"/>
    <col min="5133" max="5133" width="9.42578125" style="3" customWidth="1"/>
    <col min="5134" max="5378" width="9.140625" style="3"/>
    <col min="5379" max="5379" width="4.28515625" style="3" customWidth="1"/>
    <col min="5380" max="5380" width="5.7109375" style="3" customWidth="1"/>
    <col min="5381" max="5381" width="18.28515625" style="3" customWidth="1"/>
    <col min="5382" max="5382" width="15.5703125" style="3" customWidth="1"/>
    <col min="5383" max="5383" width="12.85546875" style="3" customWidth="1"/>
    <col min="5384" max="5384" width="13.42578125" style="3" customWidth="1"/>
    <col min="5385" max="5385" width="9.140625" style="3"/>
    <col min="5386" max="5386" width="12.140625" style="3" customWidth="1"/>
    <col min="5387" max="5387" width="10.85546875" style="3" customWidth="1"/>
    <col min="5388" max="5388" width="11.5703125" style="3" customWidth="1"/>
    <col min="5389" max="5389" width="9.42578125" style="3" customWidth="1"/>
    <col min="5390" max="5634" width="9.140625" style="3"/>
    <col min="5635" max="5635" width="4.28515625" style="3" customWidth="1"/>
    <col min="5636" max="5636" width="5.7109375" style="3" customWidth="1"/>
    <col min="5637" max="5637" width="18.28515625" style="3" customWidth="1"/>
    <col min="5638" max="5638" width="15.5703125" style="3" customWidth="1"/>
    <col min="5639" max="5639" width="12.85546875" style="3" customWidth="1"/>
    <col min="5640" max="5640" width="13.42578125" style="3" customWidth="1"/>
    <col min="5641" max="5641" width="9.140625" style="3"/>
    <col min="5642" max="5642" width="12.140625" style="3" customWidth="1"/>
    <col min="5643" max="5643" width="10.85546875" style="3" customWidth="1"/>
    <col min="5644" max="5644" width="11.5703125" style="3" customWidth="1"/>
    <col min="5645" max="5645" width="9.42578125" style="3" customWidth="1"/>
    <col min="5646" max="5890" width="9.140625" style="3"/>
    <col min="5891" max="5891" width="4.28515625" style="3" customWidth="1"/>
    <col min="5892" max="5892" width="5.7109375" style="3" customWidth="1"/>
    <col min="5893" max="5893" width="18.28515625" style="3" customWidth="1"/>
    <col min="5894" max="5894" width="15.5703125" style="3" customWidth="1"/>
    <col min="5895" max="5895" width="12.85546875" style="3" customWidth="1"/>
    <col min="5896" max="5896" width="13.42578125" style="3" customWidth="1"/>
    <col min="5897" max="5897" width="9.140625" style="3"/>
    <col min="5898" max="5898" width="12.140625" style="3" customWidth="1"/>
    <col min="5899" max="5899" width="10.85546875" style="3" customWidth="1"/>
    <col min="5900" max="5900" width="11.5703125" style="3" customWidth="1"/>
    <col min="5901" max="5901" width="9.42578125" style="3" customWidth="1"/>
    <col min="5902" max="6146" width="9.140625" style="3"/>
    <col min="6147" max="6147" width="4.28515625" style="3" customWidth="1"/>
    <col min="6148" max="6148" width="5.7109375" style="3" customWidth="1"/>
    <col min="6149" max="6149" width="18.28515625" style="3" customWidth="1"/>
    <col min="6150" max="6150" width="15.5703125" style="3" customWidth="1"/>
    <col min="6151" max="6151" width="12.85546875" style="3" customWidth="1"/>
    <col min="6152" max="6152" width="13.42578125" style="3" customWidth="1"/>
    <col min="6153" max="6153" width="9.140625" style="3"/>
    <col min="6154" max="6154" width="12.140625" style="3" customWidth="1"/>
    <col min="6155" max="6155" width="10.85546875" style="3" customWidth="1"/>
    <col min="6156" max="6156" width="11.5703125" style="3" customWidth="1"/>
    <col min="6157" max="6157" width="9.42578125" style="3" customWidth="1"/>
    <col min="6158" max="6402" width="9.140625" style="3"/>
    <col min="6403" max="6403" width="4.28515625" style="3" customWidth="1"/>
    <col min="6404" max="6404" width="5.7109375" style="3" customWidth="1"/>
    <col min="6405" max="6405" width="18.28515625" style="3" customWidth="1"/>
    <col min="6406" max="6406" width="15.5703125" style="3" customWidth="1"/>
    <col min="6407" max="6407" width="12.85546875" style="3" customWidth="1"/>
    <col min="6408" max="6408" width="13.42578125" style="3" customWidth="1"/>
    <col min="6409" max="6409" width="9.140625" style="3"/>
    <col min="6410" max="6410" width="12.140625" style="3" customWidth="1"/>
    <col min="6411" max="6411" width="10.85546875" style="3" customWidth="1"/>
    <col min="6412" max="6412" width="11.5703125" style="3" customWidth="1"/>
    <col min="6413" max="6413" width="9.42578125" style="3" customWidth="1"/>
    <col min="6414" max="6658" width="9.140625" style="3"/>
    <col min="6659" max="6659" width="4.28515625" style="3" customWidth="1"/>
    <col min="6660" max="6660" width="5.7109375" style="3" customWidth="1"/>
    <col min="6661" max="6661" width="18.28515625" style="3" customWidth="1"/>
    <col min="6662" max="6662" width="15.5703125" style="3" customWidth="1"/>
    <col min="6663" max="6663" width="12.85546875" style="3" customWidth="1"/>
    <col min="6664" max="6664" width="13.42578125" style="3" customWidth="1"/>
    <col min="6665" max="6665" width="9.140625" style="3"/>
    <col min="6666" max="6666" width="12.140625" style="3" customWidth="1"/>
    <col min="6667" max="6667" width="10.85546875" style="3" customWidth="1"/>
    <col min="6668" max="6668" width="11.5703125" style="3" customWidth="1"/>
    <col min="6669" max="6669" width="9.42578125" style="3" customWidth="1"/>
    <col min="6670" max="6914" width="9.140625" style="3"/>
    <col min="6915" max="6915" width="4.28515625" style="3" customWidth="1"/>
    <col min="6916" max="6916" width="5.7109375" style="3" customWidth="1"/>
    <col min="6917" max="6917" width="18.28515625" style="3" customWidth="1"/>
    <col min="6918" max="6918" width="15.5703125" style="3" customWidth="1"/>
    <col min="6919" max="6919" width="12.85546875" style="3" customWidth="1"/>
    <col min="6920" max="6920" width="13.42578125" style="3" customWidth="1"/>
    <col min="6921" max="6921" width="9.140625" style="3"/>
    <col min="6922" max="6922" width="12.140625" style="3" customWidth="1"/>
    <col min="6923" max="6923" width="10.85546875" style="3" customWidth="1"/>
    <col min="6924" max="6924" width="11.5703125" style="3" customWidth="1"/>
    <col min="6925" max="6925" width="9.42578125" style="3" customWidth="1"/>
    <col min="6926" max="7170" width="9.140625" style="3"/>
    <col min="7171" max="7171" width="4.28515625" style="3" customWidth="1"/>
    <col min="7172" max="7172" width="5.7109375" style="3" customWidth="1"/>
    <col min="7173" max="7173" width="18.28515625" style="3" customWidth="1"/>
    <col min="7174" max="7174" width="15.5703125" style="3" customWidth="1"/>
    <col min="7175" max="7175" width="12.85546875" style="3" customWidth="1"/>
    <col min="7176" max="7176" width="13.42578125" style="3" customWidth="1"/>
    <col min="7177" max="7177" width="9.140625" style="3"/>
    <col min="7178" max="7178" width="12.140625" style="3" customWidth="1"/>
    <col min="7179" max="7179" width="10.85546875" style="3" customWidth="1"/>
    <col min="7180" max="7180" width="11.5703125" style="3" customWidth="1"/>
    <col min="7181" max="7181" width="9.42578125" style="3" customWidth="1"/>
    <col min="7182" max="7426" width="9.140625" style="3"/>
    <col min="7427" max="7427" width="4.28515625" style="3" customWidth="1"/>
    <col min="7428" max="7428" width="5.7109375" style="3" customWidth="1"/>
    <col min="7429" max="7429" width="18.28515625" style="3" customWidth="1"/>
    <col min="7430" max="7430" width="15.5703125" style="3" customWidth="1"/>
    <col min="7431" max="7431" width="12.85546875" style="3" customWidth="1"/>
    <col min="7432" max="7432" width="13.42578125" style="3" customWidth="1"/>
    <col min="7433" max="7433" width="9.140625" style="3"/>
    <col min="7434" max="7434" width="12.140625" style="3" customWidth="1"/>
    <col min="7435" max="7435" width="10.85546875" style="3" customWidth="1"/>
    <col min="7436" max="7436" width="11.5703125" style="3" customWidth="1"/>
    <col min="7437" max="7437" width="9.42578125" style="3" customWidth="1"/>
    <col min="7438" max="7682" width="9.140625" style="3"/>
    <col min="7683" max="7683" width="4.28515625" style="3" customWidth="1"/>
    <col min="7684" max="7684" width="5.7109375" style="3" customWidth="1"/>
    <col min="7685" max="7685" width="18.28515625" style="3" customWidth="1"/>
    <col min="7686" max="7686" width="15.5703125" style="3" customWidth="1"/>
    <col min="7687" max="7687" width="12.85546875" style="3" customWidth="1"/>
    <col min="7688" max="7688" width="13.42578125" style="3" customWidth="1"/>
    <col min="7689" max="7689" width="9.140625" style="3"/>
    <col min="7690" max="7690" width="12.140625" style="3" customWidth="1"/>
    <col min="7691" max="7691" width="10.85546875" style="3" customWidth="1"/>
    <col min="7692" max="7692" width="11.5703125" style="3" customWidth="1"/>
    <col min="7693" max="7693" width="9.42578125" style="3" customWidth="1"/>
    <col min="7694" max="7938" width="9.140625" style="3"/>
    <col min="7939" max="7939" width="4.28515625" style="3" customWidth="1"/>
    <col min="7940" max="7940" width="5.7109375" style="3" customWidth="1"/>
    <col min="7941" max="7941" width="18.28515625" style="3" customWidth="1"/>
    <col min="7942" max="7942" width="15.5703125" style="3" customWidth="1"/>
    <col min="7943" max="7943" width="12.85546875" style="3" customWidth="1"/>
    <col min="7944" max="7944" width="13.42578125" style="3" customWidth="1"/>
    <col min="7945" max="7945" width="9.140625" style="3"/>
    <col min="7946" max="7946" width="12.140625" style="3" customWidth="1"/>
    <col min="7947" max="7947" width="10.85546875" style="3" customWidth="1"/>
    <col min="7948" max="7948" width="11.5703125" style="3" customWidth="1"/>
    <col min="7949" max="7949" width="9.42578125" style="3" customWidth="1"/>
    <col min="7950" max="8194" width="9.140625" style="3"/>
    <col min="8195" max="8195" width="4.28515625" style="3" customWidth="1"/>
    <col min="8196" max="8196" width="5.7109375" style="3" customWidth="1"/>
    <col min="8197" max="8197" width="18.28515625" style="3" customWidth="1"/>
    <col min="8198" max="8198" width="15.5703125" style="3" customWidth="1"/>
    <col min="8199" max="8199" width="12.85546875" style="3" customWidth="1"/>
    <col min="8200" max="8200" width="13.42578125" style="3" customWidth="1"/>
    <col min="8201" max="8201" width="9.140625" style="3"/>
    <col min="8202" max="8202" width="12.140625" style="3" customWidth="1"/>
    <col min="8203" max="8203" width="10.85546875" style="3" customWidth="1"/>
    <col min="8204" max="8204" width="11.5703125" style="3" customWidth="1"/>
    <col min="8205" max="8205" width="9.42578125" style="3" customWidth="1"/>
    <col min="8206" max="8450" width="9.140625" style="3"/>
    <col min="8451" max="8451" width="4.28515625" style="3" customWidth="1"/>
    <col min="8452" max="8452" width="5.7109375" style="3" customWidth="1"/>
    <col min="8453" max="8453" width="18.28515625" style="3" customWidth="1"/>
    <col min="8454" max="8454" width="15.5703125" style="3" customWidth="1"/>
    <col min="8455" max="8455" width="12.85546875" style="3" customWidth="1"/>
    <col min="8456" max="8456" width="13.42578125" style="3" customWidth="1"/>
    <col min="8457" max="8457" width="9.140625" style="3"/>
    <col min="8458" max="8458" width="12.140625" style="3" customWidth="1"/>
    <col min="8459" max="8459" width="10.85546875" style="3" customWidth="1"/>
    <col min="8460" max="8460" width="11.5703125" style="3" customWidth="1"/>
    <col min="8461" max="8461" width="9.42578125" style="3" customWidth="1"/>
    <col min="8462" max="8706" width="9.140625" style="3"/>
    <col min="8707" max="8707" width="4.28515625" style="3" customWidth="1"/>
    <col min="8708" max="8708" width="5.7109375" style="3" customWidth="1"/>
    <col min="8709" max="8709" width="18.28515625" style="3" customWidth="1"/>
    <col min="8710" max="8710" width="15.5703125" style="3" customWidth="1"/>
    <col min="8711" max="8711" width="12.85546875" style="3" customWidth="1"/>
    <col min="8712" max="8712" width="13.42578125" style="3" customWidth="1"/>
    <col min="8713" max="8713" width="9.140625" style="3"/>
    <col min="8714" max="8714" width="12.140625" style="3" customWidth="1"/>
    <col min="8715" max="8715" width="10.85546875" style="3" customWidth="1"/>
    <col min="8716" max="8716" width="11.5703125" style="3" customWidth="1"/>
    <col min="8717" max="8717" width="9.42578125" style="3" customWidth="1"/>
    <col min="8718" max="8962" width="9.140625" style="3"/>
    <col min="8963" max="8963" width="4.28515625" style="3" customWidth="1"/>
    <col min="8964" max="8964" width="5.7109375" style="3" customWidth="1"/>
    <col min="8965" max="8965" width="18.28515625" style="3" customWidth="1"/>
    <col min="8966" max="8966" width="15.5703125" style="3" customWidth="1"/>
    <col min="8967" max="8967" width="12.85546875" style="3" customWidth="1"/>
    <col min="8968" max="8968" width="13.42578125" style="3" customWidth="1"/>
    <col min="8969" max="8969" width="9.140625" style="3"/>
    <col min="8970" max="8970" width="12.140625" style="3" customWidth="1"/>
    <col min="8971" max="8971" width="10.85546875" style="3" customWidth="1"/>
    <col min="8972" max="8972" width="11.5703125" style="3" customWidth="1"/>
    <col min="8973" max="8973" width="9.42578125" style="3" customWidth="1"/>
    <col min="8974" max="9218" width="9.140625" style="3"/>
    <col min="9219" max="9219" width="4.28515625" style="3" customWidth="1"/>
    <col min="9220" max="9220" width="5.7109375" style="3" customWidth="1"/>
    <col min="9221" max="9221" width="18.28515625" style="3" customWidth="1"/>
    <col min="9222" max="9222" width="15.5703125" style="3" customWidth="1"/>
    <col min="9223" max="9223" width="12.85546875" style="3" customWidth="1"/>
    <col min="9224" max="9224" width="13.42578125" style="3" customWidth="1"/>
    <col min="9225" max="9225" width="9.140625" style="3"/>
    <col min="9226" max="9226" width="12.140625" style="3" customWidth="1"/>
    <col min="9227" max="9227" width="10.85546875" style="3" customWidth="1"/>
    <col min="9228" max="9228" width="11.5703125" style="3" customWidth="1"/>
    <col min="9229" max="9229" width="9.42578125" style="3" customWidth="1"/>
    <col min="9230" max="9474" width="9.140625" style="3"/>
    <col min="9475" max="9475" width="4.28515625" style="3" customWidth="1"/>
    <col min="9476" max="9476" width="5.7109375" style="3" customWidth="1"/>
    <col min="9477" max="9477" width="18.28515625" style="3" customWidth="1"/>
    <col min="9478" max="9478" width="15.5703125" style="3" customWidth="1"/>
    <col min="9479" max="9479" width="12.85546875" style="3" customWidth="1"/>
    <col min="9480" max="9480" width="13.42578125" style="3" customWidth="1"/>
    <col min="9481" max="9481" width="9.140625" style="3"/>
    <col min="9482" max="9482" width="12.140625" style="3" customWidth="1"/>
    <col min="9483" max="9483" width="10.85546875" style="3" customWidth="1"/>
    <col min="9484" max="9484" width="11.5703125" style="3" customWidth="1"/>
    <col min="9485" max="9485" width="9.42578125" style="3" customWidth="1"/>
    <col min="9486" max="9730" width="9.140625" style="3"/>
    <col min="9731" max="9731" width="4.28515625" style="3" customWidth="1"/>
    <col min="9732" max="9732" width="5.7109375" style="3" customWidth="1"/>
    <col min="9733" max="9733" width="18.28515625" style="3" customWidth="1"/>
    <col min="9734" max="9734" width="15.5703125" style="3" customWidth="1"/>
    <col min="9735" max="9735" width="12.85546875" style="3" customWidth="1"/>
    <col min="9736" max="9736" width="13.42578125" style="3" customWidth="1"/>
    <col min="9737" max="9737" width="9.140625" style="3"/>
    <col min="9738" max="9738" width="12.140625" style="3" customWidth="1"/>
    <col min="9739" max="9739" width="10.85546875" style="3" customWidth="1"/>
    <col min="9740" max="9740" width="11.5703125" style="3" customWidth="1"/>
    <col min="9741" max="9741" width="9.42578125" style="3" customWidth="1"/>
    <col min="9742" max="9986" width="9.140625" style="3"/>
    <col min="9987" max="9987" width="4.28515625" style="3" customWidth="1"/>
    <col min="9988" max="9988" width="5.7109375" style="3" customWidth="1"/>
    <col min="9989" max="9989" width="18.28515625" style="3" customWidth="1"/>
    <col min="9990" max="9990" width="15.5703125" style="3" customWidth="1"/>
    <col min="9991" max="9991" width="12.85546875" style="3" customWidth="1"/>
    <col min="9992" max="9992" width="13.42578125" style="3" customWidth="1"/>
    <col min="9993" max="9993" width="9.140625" style="3"/>
    <col min="9994" max="9994" width="12.140625" style="3" customWidth="1"/>
    <col min="9995" max="9995" width="10.85546875" style="3" customWidth="1"/>
    <col min="9996" max="9996" width="11.5703125" style="3" customWidth="1"/>
    <col min="9997" max="9997" width="9.42578125" style="3" customWidth="1"/>
    <col min="9998" max="10242" width="9.140625" style="3"/>
    <col min="10243" max="10243" width="4.28515625" style="3" customWidth="1"/>
    <col min="10244" max="10244" width="5.7109375" style="3" customWidth="1"/>
    <col min="10245" max="10245" width="18.28515625" style="3" customWidth="1"/>
    <col min="10246" max="10246" width="15.5703125" style="3" customWidth="1"/>
    <col min="10247" max="10247" width="12.85546875" style="3" customWidth="1"/>
    <col min="10248" max="10248" width="13.42578125" style="3" customWidth="1"/>
    <col min="10249" max="10249" width="9.140625" style="3"/>
    <col min="10250" max="10250" width="12.140625" style="3" customWidth="1"/>
    <col min="10251" max="10251" width="10.85546875" style="3" customWidth="1"/>
    <col min="10252" max="10252" width="11.5703125" style="3" customWidth="1"/>
    <col min="10253" max="10253" width="9.42578125" style="3" customWidth="1"/>
    <col min="10254" max="10498" width="9.140625" style="3"/>
    <col min="10499" max="10499" width="4.28515625" style="3" customWidth="1"/>
    <col min="10500" max="10500" width="5.7109375" style="3" customWidth="1"/>
    <col min="10501" max="10501" width="18.28515625" style="3" customWidth="1"/>
    <col min="10502" max="10502" width="15.5703125" style="3" customWidth="1"/>
    <col min="10503" max="10503" width="12.85546875" style="3" customWidth="1"/>
    <col min="10504" max="10504" width="13.42578125" style="3" customWidth="1"/>
    <col min="10505" max="10505" width="9.140625" style="3"/>
    <col min="10506" max="10506" width="12.140625" style="3" customWidth="1"/>
    <col min="10507" max="10507" width="10.85546875" style="3" customWidth="1"/>
    <col min="10508" max="10508" width="11.5703125" style="3" customWidth="1"/>
    <col min="10509" max="10509" width="9.42578125" style="3" customWidth="1"/>
    <col min="10510" max="10754" width="9.140625" style="3"/>
    <col min="10755" max="10755" width="4.28515625" style="3" customWidth="1"/>
    <col min="10756" max="10756" width="5.7109375" style="3" customWidth="1"/>
    <col min="10757" max="10757" width="18.28515625" style="3" customWidth="1"/>
    <col min="10758" max="10758" width="15.5703125" style="3" customWidth="1"/>
    <col min="10759" max="10759" width="12.85546875" style="3" customWidth="1"/>
    <col min="10760" max="10760" width="13.42578125" style="3" customWidth="1"/>
    <col min="10761" max="10761" width="9.140625" style="3"/>
    <col min="10762" max="10762" width="12.140625" style="3" customWidth="1"/>
    <col min="10763" max="10763" width="10.85546875" style="3" customWidth="1"/>
    <col min="10764" max="10764" width="11.5703125" style="3" customWidth="1"/>
    <col min="10765" max="10765" width="9.42578125" style="3" customWidth="1"/>
    <col min="10766" max="11010" width="9.140625" style="3"/>
    <col min="11011" max="11011" width="4.28515625" style="3" customWidth="1"/>
    <col min="11012" max="11012" width="5.7109375" style="3" customWidth="1"/>
    <col min="11013" max="11013" width="18.28515625" style="3" customWidth="1"/>
    <col min="11014" max="11014" width="15.5703125" style="3" customWidth="1"/>
    <col min="11015" max="11015" width="12.85546875" style="3" customWidth="1"/>
    <col min="11016" max="11016" width="13.42578125" style="3" customWidth="1"/>
    <col min="11017" max="11017" width="9.140625" style="3"/>
    <col min="11018" max="11018" width="12.140625" style="3" customWidth="1"/>
    <col min="11019" max="11019" width="10.85546875" style="3" customWidth="1"/>
    <col min="11020" max="11020" width="11.5703125" style="3" customWidth="1"/>
    <col min="11021" max="11021" width="9.42578125" style="3" customWidth="1"/>
    <col min="11022" max="11266" width="9.140625" style="3"/>
    <col min="11267" max="11267" width="4.28515625" style="3" customWidth="1"/>
    <col min="11268" max="11268" width="5.7109375" style="3" customWidth="1"/>
    <col min="11269" max="11269" width="18.28515625" style="3" customWidth="1"/>
    <col min="11270" max="11270" width="15.5703125" style="3" customWidth="1"/>
    <col min="11271" max="11271" width="12.85546875" style="3" customWidth="1"/>
    <col min="11272" max="11272" width="13.42578125" style="3" customWidth="1"/>
    <col min="11273" max="11273" width="9.140625" style="3"/>
    <col min="11274" max="11274" width="12.140625" style="3" customWidth="1"/>
    <col min="11275" max="11275" width="10.85546875" style="3" customWidth="1"/>
    <col min="11276" max="11276" width="11.5703125" style="3" customWidth="1"/>
    <col min="11277" max="11277" width="9.42578125" style="3" customWidth="1"/>
    <col min="11278" max="11522" width="9.140625" style="3"/>
    <col min="11523" max="11523" width="4.28515625" style="3" customWidth="1"/>
    <col min="11524" max="11524" width="5.7109375" style="3" customWidth="1"/>
    <col min="11525" max="11525" width="18.28515625" style="3" customWidth="1"/>
    <col min="11526" max="11526" width="15.5703125" style="3" customWidth="1"/>
    <col min="11527" max="11527" width="12.85546875" style="3" customWidth="1"/>
    <col min="11528" max="11528" width="13.42578125" style="3" customWidth="1"/>
    <col min="11529" max="11529" width="9.140625" style="3"/>
    <col min="11530" max="11530" width="12.140625" style="3" customWidth="1"/>
    <col min="11531" max="11531" width="10.85546875" style="3" customWidth="1"/>
    <col min="11532" max="11532" width="11.5703125" style="3" customWidth="1"/>
    <col min="11533" max="11533" width="9.42578125" style="3" customWidth="1"/>
    <col min="11534" max="11778" width="9.140625" style="3"/>
    <col min="11779" max="11779" width="4.28515625" style="3" customWidth="1"/>
    <col min="11780" max="11780" width="5.7109375" style="3" customWidth="1"/>
    <col min="11781" max="11781" width="18.28515625" style="3" customWidth="1"/>
    <col min="11782" max="11782" width="15.5703125" style="3" customWidth="1"/>
    <col min="11783" max="11783" width="12.85546875" style="3" customWidth="1"/>
    <col min="11784" max="11784" width="13.42578125" style="3" customWidth="1"/>
    <col min="11785" max="11785" width="9.140625" style="3"/>
    <col min="11786" max="11786" width="12.140625" style="3" customWidth="1"/>
    <col min="11787" max="11787" width="10.85546875" style="3" customWidth="1"/>
    <col min="11788" max="11788" width="11.5703125" style="3" customWidth="1"/>
    <col min="11789" max="11789" width="9.42578125" style="3" customWidth="1"/>
    <col min="11790" max="12034" width="9.140625" style="3"/>
    <col min="12035" max="12035" width="4.28515625" style="3" customWidth="1"/>
    <col min="12036" max="12036" width="5.7109375" style="3" customWidth="1"/>
    <col min="12037" max="12037" width="18.28515625" style="3" customWidth="1"/>
    <col min="12038" max="12038" width="15.5703125" style="3" customWidth="1"/>
    <col min="12039" max="12039" width="12.85546875" style="3" customWidth="1"/>
    <col min="12040" max="12040" width="13.42578125" style="3" customWidth="1"/>
    <col min="12041" max="12041" width="9.140625" style="3"/>
    <col min="12042" max="12042" width="12.140625" style="3" customWidth="1"/>
    <col min="12043" max="12043" width="10.85546875" style="3" customWidth="1"/>
    <col min="12044" max="12044" width="11.5703125" style="3" customWidth="1"/>
    <col min="12045" max="12045" width="9.42578125" style="3" customWidth="1"/>
    <col min="12046" max="12290" width="9.140625" style="3"/>
    <col min="12291" max="12291" width="4.28515625" style="3" customWidth="1"/>
    <col min="12292" max="12292" width="5.7109375" style="3" customWidth="1"/>
    <col min="12293" max="12293" width="18.28515625" style="3" customWidth="1"/>
    <col min="12294" max="12294" width="15.5703125" style="3" customWidth="1"/>
    <col min="12295" max="12295" width="12.85546875" style="3" customWidth="1"/>
    <col min="12296" max="12296" width="13.42578125" style="3" customWidth="1"/>
    <col min="12297" max="12297" width="9.140625" style="3"/>
    <col min="12298" max="12298" width="12.140625" style="3" customWidth="1"/>
    <col min="12299" max="12299" width="10.85546875" style="3" customWidth="1"/>
    <col min="12300" max="12300" width="11.5703125" style="3" customWidth="1"/>
    <col min="12301" max="12301" width="9.42578125" style="3" customWidth="1"/>
    <col min="12302" max="12546" width="9.140625" style="3"/>
    <col min="12547" max="12547" width="4.28515625" style="3" customWidth="1"/>
    <col min="12548" max="12548" width="5.7109375" style="3" customWidth="1"/>
    <col min="12549" max="12549" width="18.28515625" style="3" customWidth="1"/>
    <col min="12550" max="12550" width="15.5703125" style="3" customWidth="1"/>
    <col min="12551" max="12551" width="12.85546875" style="3" customWidth="1"/>
    <col min="12552" max="12552" width="13.42578125" style="3" customWidth="1"/>
    <col min="12553" max="12553" width="9.140625" style="3"/>
    <col min="12554" max="12554" width="12.140625" style="3" customWidth="1"/>
    <col min="12555" max="12555" width="10.85546875" style="3" customWidth="1"/>
    <col min="12556" max="12556" width="11.5703125" style="3" customWidth="1"/>
    <col min="12557" max="12557" width="9.42578125" style="3" customWidth="1"/>
    <col min="12558" max="12802" width="9.140625" style="3"/>
    <col min="12803" max="12803" width="4.28515625" style="3" customWidth="1"/>
    <col min="12804" max="12804" width="5.7109375" style="3" customWidth="1"/>
    <col min="12805" max="12805" width="18.28515625" style="3" customWidth="1"/>
    <col min="12806" max="12806" width="15.5703125" style="3" customWidth="1"/>
    <col min="12807" max="12807" width="12.85546875" style="3" customWidth="1"/>
    <col min="12808" max="12808" width="13.42578125" style="3" customWidth="1"/>
    <col min="12809" max="12809" width="9.140625" style="3"/>
    <col min="12810" max="12810" width="12.140625" style="3" customWidth="1"/>
    <col min="12811" max="12811" width="10.85546875" style="3" customWidth="1"/>
    <col min="12812" max="12812" width="11.5703125" style="3" customWidth="1"/>
    <col min="12813" max="12813" width="9.42578125" style="3" customWidth="1"/>
    <col min="12814" max="13058" width="9.140625" style="3"/>
    <col min="13059" max="13059" width="4.28515625" style="3" customWidth="1"/>
    <col min="13060" max="13060" width="5.7109375" style="3" customWidth="1"/>
    <col min="13061" max="13061" width="18.28515625" style="3" customWidth="1"/>
    <col min="13062" max="13062" width="15.5703125" style="3" customWidth="1"/>
    <col min="13063" max="13063" width="12.85546875" style="3" customWidth="1"/>
    <col min="13064" max="13064" width="13.42578125" style="3" customWidth="1"/>
    <col min="13065" max="13065" width="9.140625" style="3"/>
    <col min="13066" max="13066" width="12.140625" style="3" customWidth="1"/>
    <col min="13067" max="13067" width="10.85546875" style="3" customWidth="1"/>
    <col min="13068" max="13068" width="11.5703125" style="3" customWidth="1"/>
    <col min="13069" max="13069" width="9.42578125" style="3" customWidth="1"/>
    <col min="13070" max="13314" width="9.140625" style="3"/>
    <col min="13315" max="13315" width="4.28515625" style="3" customWidth="1"/>
    <col min="13316" max="13316" width="5.7109375" style="3" customWidth="1"/>
    <col min="13317" max="13317" width="18.28515625" style="3" customWidth="1"/>
    <col min="13318" max="13318" width="15.5703125" style="3" customWidth="1"/>
    <col min="13319" max="13319" width="12.85546875" style="3" customWidth="1"/>
    <col min="13320" max="13320" width="13.42578125" style="3" customWidth="1"/>
    <col min="13321" max="13321" width="9.140625" style="3"/>
    <col min="13322" max="13322" width="12.140625" style="3" customWidth="1"/>
    <col min="13323" max="13323" width="10.85546875" style="3" customWidth="1"/>
    <col min="13324" max="13324" width="11.5703125" style="3" customWidth="1"/>
    <col min="13325" max="13325" width="9.42578125" style="3" customWidth="1"/>
    <col min="13326" max="13570" width="9.140625" style="3"/>
    <col min="13571" max="13571" width="4.28515625" style="3" customWidth="1"/>
    <col min="13572" max="13572" width="5.7109375" style="3" customWidth="1"/>
    <col min="13573" max="13573" width="18.28515625" style="3" customWidth="1"/>
    <col min="13574" max="13574" width="15.5703125" style="3" customWidth="1"/>
    <col min="13575" max="13575" width="12.85546875" style="3" customWidth="1"/>
    <col min="13576" max="13576" width="13.42578125" style="3" customWidth="1"/>
    <col min="13577" max="13577" width="9.140625" style="3"/>
    <col min="13578" max="13578" width="12.140625" style="3" customWidth="1"/>
    <col min="13579" max="13579" width="10.85546875" style="3" customWidth="1"/>
    <col min="13580" max="13580" width="11.5703125" style="3" customWidth="1"/>
    <col min="13581" max="13581" width="9.42578125" style="3" customWidth="1"/>
    <col min="13582" max="13826" width="9.140625" style="3"/>
    <col min="13827" max="13827" width="4.28515625" style="3" customWidth="1"/>
    <col min="13828" max="13828" width="5.7109375" style="3" customWidth="1"/>
    <col min="13829" max="13829" width="18.28515625" style="3" customWidth="1"/>
    <col min="13830" max="13830" width="15.5703125" style="3" customWidth="1"/>
    <col min="13831" max="13831" width="12.85546875" style="3" customWidth="1"/>
    <col min="13832" max="13832" width="13.42578125" style="3" customWidth="1"/>
    <col min="13833" max="13833" width="9.140625" style="3"/>
    <col min="13834" max="13834" width="12.140625" style="3" customWidth="1"/>
    <col min="13835" max="13835" width="10.85546875" style="3" customWidth="1"/>
    <col min="13836" max="13836" width="11.5703125" style="3" customWidth="1"/>
    <col min="13837" max="13837" width="9.42578125" style="3" customWidth="1"/>
    <col min="13838" max="14082" width="9.140625" style="3"/>
    <col min="14083" max="14083" width="4.28515625" style="3" customWidth="1"/>
    <col min="14084" max="14084" width="5.7109375" style="3" customWidth="1"/>
    <col min="14085" max="14085" width="18.28515625" style="3" customWidth="1"/>
    <col min="14086" max="14086" width="15.5703125" style="3" customWidth="1"/>
    <col min="14087" max="14087" width="12.85546875" style="3" customWidth="1"/>
    <col min="14088" max="14088" width="13.42578125" style="3" customWidth="1"/>
    <col min="14089" max="14089" width="9.140625" style="3"/>
    <col min="14090" max="14090" width="12.140625" style="3" customWidth="1"/>
    <col min="14091" max="14091" width="10.85546875" style="3" customWidth="1"/>
    <col min="14092" max="14092" width="11.5703125" style="3" customWidth="1"/>
    <col min="14093" max="14093" width="9.42578125" style="3" customWidth="1"/>
    <col min="14094" max="14338" width="9.140625" style="3"/>
    <col min="14339" max="14339" width="4.28515625" style="3" customWidth="1"/>
    <col min="14340" max="14340" width="5.7109375" style="3" customWidth="1"/>
    <col min="14341" max="14341" width="18.28515625" style="3" customWidth="1"/>
    <col min="14342" max="14342" width="15.5703125" style="3" customWidth="1"/>
    <col min="14343" max="14343" width="12.85546875" style="3" customWidth="1"/>
    <col min="14344" max="14344" width="13.42578125" style="3" customWidth="1"/>
    <col min="14345" max="14345" width="9.140625" style="3"/>
    <col min="14346" max="14346" width="12.140625" style="3" customWidth="1"/>
    <col min="14347" max="14347" width="10.85546875" style="3" customWidth="1"/>
    <col min="14348" max="14348" width="11.5703125" style="3" customWidth="1"/>
    <col min="14349" max="14349" width="9.42578125" style="3" customWidth="1"/>
    <col min="14350" max="14594" width="9.140625" style="3"/>
    <col min="14595" max="14595" width="4.28515625" style="3" customWidth="1"/>
    <col min="14596" max="14596" width="5.7109375" style="3" customWidth="1"/>
    <col min="14597" max="14597" width="18.28515625" style="3" customWidth="1"/>
    <col min="14598" max="14598" width="15.5703125" style="3" customWidth="1"/>
    <col min="14599" max="14599" width="12.85546875" style="3" customWidth="1"/>
    <col min="14600" max="14600" width="13.42578125" style="3" customWidth="1"/>
    <col min="14601" max="14601" width="9.140625" style="3"/>
    <col min="14602" max="14602" width="12.140625" style="3" customWidth="1"/>
    <col min="14603" max="14603" width="10.85546875" style="3" customWidth="1"/>
    <col min="14604" max="14604" width="11.5703125" style="3" customWidth="1"/>
    <col min="14605" max="14605" width="9.42578125" style="3" customWidth="1"/>
    <col min="14606" max="14850" width="9.140625" style="3"/>
    <col min="14851" max="14851" width="4.28515625" style="3" customWidth="1"/>
    <col min="14852" max="14852" width="5.7109375" style="3" customWidth="1"/>
    <col min="14853" max="14853" width="18.28515625" style="3" customWidth="1"/>
    <col min="14854" max="14854" width="15.5703125" style="3" customWidth="1"/>
    <col min="14855" max="14855" width="12.85546875" style="3" customWidth="1"/>
    <col min="14856" max="14856" width="13.42578125" style="3" customWidth="1"/>
    <col min="14857" max="14857" width="9.140625" style="3"/>
    <col min="14858" max="14858" width="12.140625" style="3" customWidth="1"/>
    <col min="14859" max="14859" width="10.85546875" style="3" customWidth="1"/>
    <col min="14860" max="14860" width="11.5703125" style="3" customWidth="1"/>
    <col min="14861" max="14861" width="9.42578125" style="3" customWidth="1"/>
    <col min="14862" max="15106" width="9.140625" style="3"/>
    <col min="15107" max="15107" width="4.28515625" style="3" customWidth="1"/>
    <col min="15108" max="15108" width="5.7109375" style="3" customWidth="1"/>
    <col min="15109" max="15109" width="18.28515625" style="3" customWidth="1"/>
    <col min="15110" max="15110" width="15.5703125" style="3" customWidth="1"/>
    <col min="15111" max="15111" width="12.85546875" style="3" customWidth="1"/>
    <col min="15112" max="15112" width="13.42578125" style="3" customWidth="1"/>
    <col min="15113" max="15113" width="9.140625" style="3"/>
    <col min="15114" max="15114" width="12.140625" style="3" customWidth="1"/>
    <col min="15115" max="15115" width="10.85546875" style="3" customWidth="1"/>
    <col min="15116" max="15116" width="11.5703125" style="3" customWidth="1"/>
    <col min="15117" max="15117" width="9.42578125" style="3" customWidth="1"/>
    <col min="15118" max="15362" width="9.140625" style="3"/>
    <col min="15363" max="15363" width="4.28515625" style="3" customWidth="1"/>
    <col min="15364" max="15364" width="5.7109375" style="3" customWidth="1"/>
    <col min="15365" max="15365" width="18.28515625" style="3" customWidth="1"/>
    <col min="15366" max="15366" width="15.5703125" style="3" customWidth="1"/>
    <col min="15367" max="15367" width="12.85546875" style="3" customWidth="1"/>
    <col min="15368" max="15368" width="13.42578125" style="3" customWidth="1"/>
    <col min="15369" max="15369" width="9.140625" style="3"/>
    <col min="15370" max="15370" width="12.140625" style="3" customWidth="1"/>
    <col min="15371" max="15371" width="10.85546875" style="3" customWidth="1"/>
    <col min="15372" max="15372" width="11.5703125" style="3" customWidth="1"/>
    <col min="15373" max="15373" width="9.42578125" style="3" customWidth="1"/>
    <col min="15374" max="15618" width="9.140625" style="3"/>
    <col min="15619" max="15619" width="4.28515625" style="3" customWidth="1"/>
    <col min="15620" max="15620" width="5.7109375" style="3" customWidth="1"/>
    <col min="15621" max="15621" width="18.28515625" style="3" customWidth="1"/>
    <col min="15622" max="15622" width="15.5703125" style="3" customWidth="1"/>
    <col min="15623" max="15623" width="12.85546875" style="3" customWidth="1"/>
    <col min="15624" max="15624" width="13.42578125" style="3" customWidth="1"/>
    <col min="15625" max="15625" width="9.140625" style="3"/>
    <col min="15626" max="15626" width="12.140625" style="3" customWidth="1"/>
    <col min="15627" max="15627" width="10.85546875" style="3" customWidth="1"/>
    <col min="15628" max="15628" width="11.5703125" style="3" customWidth="1"/>
    <col min="15629" max="15629" width="9.42578125" style="3" customWidth="1"/>
    <col min="15630" max="15874" width="9.140625" style="3"/>
    <col min="15875" max="15875" width="4.28515625" style="3" customWidth="1"/>
    <col min="15876" max="15876" width="5.7109375" style="3" customWidth="1"/>
    <col min="15877" max="15877" width="18.28515625" style="3" customWidth="1"/>
    <col min="15878" max="15878" width="15.5703125" style="3" customWidth="1"/>
    <col min="15879" max="15879" width="12.85546875" style="3" customWidth="1"/>
    <col min="15880" max="15880" width="13.42578125" style="3" customWidth="1"/>
    <col min="15881" max="15881" width="9.140625" style="3"/>
    <col min="15882" max="15882" width="12.140625" style="3" customWidth="1"/>
    <col min="15883" max="15883" width="10.85546875" style="3" customWidth="1"/>
    <col min="15884" max="15884" width="11.5703125" style="3" customWidth="1"/>
    <col min="15885" max="15885" width="9.42578125" style="3" customWidth="1"/>
    <col min="15886" max="16130" width="9.140625" style="3"/>
    <col min="16131" max="16131" width="4.28515625" style="3" customWidth="1"/>
    <col min="16132" max="16132" width="5.7109375" style="3" customWidth="1"/>
    <col min="16133" max="16133" width="18.28515625" style="3" customWidth="1"/>
    <col min="16134" max="16134" width="15.5703125" style="3" customWidth="1"/>
    <col min="16135" max="16135" width="12.85546875" style="3" customWidth="1"/>
    <col min="16136" max="16136" width="13.42578125" style="3" customWidth="1"/>
    <col min="16137" max="16137" width="9.140625" style="3"/>
    <col min="16138" max="16138" width="12.140625" style="3" customWidth="1"/>
    <col min="16139" max="16139" width="10.85546875" style="3" customWidth="1"/>
    <col min="16140" max="16140" width="11.5703125" style="3" customWidth="1"/>
    <col min="16141" max="16141" width="9.42578125" style="3" customWidth="1"/>
    <col min="16142" max="16384" width="9.140625" style="3"/>
  </cols>
  <sheetData>
    <row r="2" spans="2:17">
      <c r="B2" s="452" t="s">
        <v>583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2:17">
      <c r="C3" s="4"/>
      <c r="D3" s="4"/>
      <c r="E3" s="5"/>
      <c r="F3" s="4"/>
      <c r="G3" s="4"/>
      <c r="H3" s="4"/>
      <c r="I3" s="5"/>
      <c r="J3" s="5"/>
      <c r="K3" s="5"/>
      <c r="L3" s="4"/>
    </row>
    <row r="4" spans="2:17" ht="25.5">
      <c r="C4" s="7" t="s">
        <v>276</v>
      </c>
      <c r="D4" s="7" t="s">
        <v>1163</v>
      </c>
      <c r="E4" s="7" t="s">
        <v>584</v>
      </c>
      <c r="F4" s="453" t="s">
        <v>585</v>
      </c>
      <c r="G4" s="454"/>
      <c r="H4" s="8" t="s">
        <v>586</v>
      </c>
      <c r="I4" s="8" t="s">
        <v>587</v>
      </c>
      <c r="J4" s="8" t="s">
        <v>588</v>
      </c>
      <c r="K4" s="8" t="s">
        <v>589</v>
      </c>
      <c r="L4" s="7" t="s">
        <v>289</v>
      </c>
    </row>
    <row r="5" spans="2:17">
      <c r="C5" s="86">
        <v>1</v>
      </c>
      <c r="D5" s="86">
        <v>2</v>
      </c>
      <c r="E5" s="86">
        <v>3</v>
      </c>
      <c r="F5" s="455">
        <v>4</v>
      </c>
      <c r="G5" s="456"/>
      <c r="H5" s="86">
        <v>5</v>
      </c>
      <c r="I5" s="88">
        <v>6</v>
      </c>
      <c r="J5" s="88">
        <v>7</v>
      </c>
      <c r="K5" s="86">
        <v>8</v>
      </c>
      <c r="L5" s="86">
        <v>9</v>
      </c>
    </row>
    <row r="6" spans="2:17" s="6" customFormat="1" ht="15">
      <c r="C6" s="9">
        <v>1</v>
      </c>
      <c r="D6" s="9" t="s">
        <v>1164</v>
      </c>
      <c r="E6" s="79" t="s">
        <v>293</v>
      </c>
      <c r="F6" s="9" t="s">
        <v>603</v>
      </c>
      <c r="G6" s="9" t="s">
        <v>213</v>
      </c>
      <c r="H6" s="87" t="s">
        <v>292</v>
      </c>
      <c r="I6" s="89">
        <v>12</v>
      </c>
      <c r="J6" s="89">
        <v>5</v>
      </c>
      <c r="K6" s="10" t="s">
        <v>294</v>
      </c>
      <c r="L6" s="9" t="s">
        <v>590</v>
      </c>
      <c r="P6" s="9" t="s">
        <v>206</v>
      </c>
      <c r="Q6" s="9" t="s">
        <v>207</v>
      </c>
    </row>
    <row r="7" spans="2:17" s="6" customFormat="1" ht="15">
      <c r="C7" s="9">
        <v>2</v>
      </c>
      <c r="D7" s="9" t="s">
        <v>1165</v>
      </c>
      <c r="E7" s="79" t="s">
        <v>299</v>
      </c>
      <c r="F7" s="9" t="s">
        <v>603</v>
      </c>
      <c r="G7" s="9" t="s">
        <v>213</v>
      </c>
      <c r="H7" s="87" t="s">
        <v>292</v>
      </c>
      <c r="I7" s="89">
        <v>40</v>
      </c>
      <c r="J7" s="89">
        <v>5</v>
      </c>
      <c r="K7" s="10" t="s">
        <v>294</v>
      </c>
      <c r="L7" s="9" t="s">
        <v>590</v>
      </c>
      <c r="P7" s="9" t="s">
        <v>206</v>
      </c>
      <c r="Q7" s="9" t="s">
        <v>207</v>
      </c>
    </row>
    <row r="8" spans="2:17" s="6" customFormat="1" ht="15">
      <c r="C8" s="9">
        <v>3</v>
      </c>
      <c r="D8" s="9" t="s">
        <v>1166</v>
      </c>
      <c r="E8" s="79" t="s">
        <v>300</v>
      </c>
      <c r="F8" s="9" t="s">
        <v>603</v>
      </c>
      <c r="G8" s="9" t="s">
        <v>213</v>
      </c>
      <c r="H8" s="87" t="s">
        <v>292</v>
      </c>
      <c r="I8" s="89">
        <v>11</v>
      </c>
      <c r="J8" s="89">
        <v>5</v>
      </c>
      <c r="K8" s="10" t="s">
        <v>294</v>
      </c>
      <c r="L8" s="9" t="s">
        <v>590</v>
      </c>
      <c r="P8" s="9" t="s">
        <v>206</v>
      </c>
      <c r="Q8" s="9" t="s">
        <v>207</v>
      </c>
    </row>
    <row r="9" spans="2:17" s="6" customFormat="1" ht="15">
      <c r="C9" s="9">
        <v>4</v>
      </c>
      <c r="D9" s="9" t="s">
        <v>1167</v>
      </c>
      <c r="E9" s="79" t="s">
        <v>301</v>
      </c>
      <c r="F9" s="9" t="s">
        <v>603</v>
      </c>
      <c r="G9" s="9" t="s">
        <v>213</v>
      </c>
      <c r="H9" s="87" t="s">
        <v>292</v>
      </c>
      <c r="I9" s="89">
        <v>7</v>
      </c>
      <c r="J9" s="89">
        <v>5</v>
      </c>
      <c r="K9" s="10" t="s">
        <v>294</v>
      </c>
      <c r="L9" s="9" t="s">
        <v>590</v>
      </c>
      <c r="P9" s="9" t="s">
        <v>206</v>
      </c>
      <c r="Q9" s="9" t="s">
        <v>207</v>
      </c>
    </row>
    <row r="10" spans="2:17" s="6" customFormat="1" ht="15">
      <c r="C10" s="9">
        <v>5</v>
      </c>
      <c r="D10" s="9" t="s">
        <v>1168</v>
      </c>
      <c r="E10" s="79" t="s">
        <v>302</v>
      </c>
      <c r="F10" s="9" t="s">
        <v>213</v>
      </c>
      <c r="G10" s="9" t="s">
        <v>215</v>
      </c>
      <c r="H10" s="87" t="s">
        <v>292</v>
      </c>
      <c r="I10" s="89">
        <v>5</v>
      </c>
      <c r="J10" s="89">
        <v>4</v>
      </c>
      <c r="K10" s="10" t="s">
        <v>303</v>
      </c>
      <c r="L10" s="9" t="s">
        <v>590</v>
      </c>
      <c r="P10" s="9" t="s">
        <v>206</v>
      </c>
      <c r="Q10" s="9" t="s">
        <v>207</v>
      </c>
    </row>
    <row r="11" spans="2:17" s="6" customFormat="1" ht="15">
      <c r="C11" s="9">
        <v>6</v>
      </c>
      <c r="D11" s="9" t="s">
        <v>1169</v>
      </c>
      <c r="E11" s="79" t="s">
        <v>304</v>
      </c>
      <c r="F11" s="9" t="s">
        <v>213</v>
      </c>
      <c r="G11" s="9" t="s">
        <v>215</v>
      </c>
      <c r="H11" s="87" t="s">
        <v>292</v>
      </c>
      <c r="I11" s="89">
        <v>4</v>
      </c>
      <c r="J11" s="89">
        <v>4</v>
      </c>
      <c r="K11" s="10" t="s">
        <v>303</v>
      </c>
      <c r="L11" s="9" t="s">
        <v>590</v>
      </c>
      <c r="P11" s="9" t="s">
        <v>206</v>
      </c>
      <c r="Q11" s="9" t="s">
        <v>207</v>
      </c>
    </row>
    <row r="12" spans="2:17" s="6" customFormat="1" ht="15">
      <c r="C12" s="9">
        <v>7</v>
      </c>
      <c r="D12" s="9" t="s">
        <v>1170</v>
      </c>
      <c r="E12" s="79" t="s">
        <v>305</v>
      </c>
      <c r="F12" s="9" t="s">
        <v>1619</v>
      </c>
      <c r="G12" s="9" t="s">
        <v>216</v>
      </c>
      <c r="H12" s="87" t="s">
        <v>292</v>
      </c>
      <c r="I12" s="89">
        <v>4</v>
      </c>
      <c r="J12" s="89">
        <v>4</v>
      </c>
      <c r="K12" s="10" t="s">
        <v>306</v>
      </c>
      <c r="L12" s="9" t="s">
        <v>590</v>
      </c>
      <c r="P12" s="9" t="s">
        <v>206</v>
      </c>
      <c r="Q12" s="9" t="s">
        <v>207</v>
      </c>
    </row>
    <row r="13" spans="2:17" s="6" customFormat="1" ht="15">
      <c r="C13" s="9">
        <v>8</v>
      </c>
      <c r="D13" s="9" t="s">
        <v>1171</v>
      </c>
      <c r="E13" s="79" t="s">
        <v>307</v>
      </c>
      <c r="F13" s="9" t="s">
        <v>1619</v>
      </c>
      <c r="G13" s="9" t="s">
        <v>216</v>
      </c>
      <c r="H13" s="87" t="s">
        <v>292</v>
      </c>
      <c r="I13" s="89">
        <v>6</v>
      </c>
      <c r="J13" s="89">
        <v>4</v>
      </c>
      <c r="K13" s="10" t="s">
        <v>294</v>
      </c>
      <c r="L13" s="9" t="s">
        <v>590</v>
      </c>
      <c r="P13" s="9" t="s">
        <v>206</v>
      </c>
      <c r="Q13" s="9" t="s">
        <v>207</v>
      </c>
    </row>
    <row r="14" spans="2:17" s="6" customFormat="1" ht="15">
      <c r="C14" s="9">
        <v>9</v>
      </c>
      <c r="D14" s="9" t="s">
        <v>1172</v>
      </c>
      <c r="E14" s="79" t="s">
        <v>308</v>
      </c>
      <c r="F14" s="9" t="s">
        <v>1619</v>
      </c>
      <c r="G14" s="9" t="s">
        <v>216</v>
      </c>
      <c r="H14" s="87" t="s">
        <v>292</v>
      </c>
      <c r="I14" s="89">
        <v>8</v>
      </c>
      <c r="J14" s="89">
        <v>4</v>
      </c>
      <c r="K14" s="10" t="s">
        <v>294</v>
      </c>
      <c r="L14" s="9" t="s">
        <v>590</v>
      </c>
      <c r="P14" s="9" t="s">
        <v>207</v>
      </c>
      <c r="Q14" s="9" t="s">
        <v>208</v>
      </c>
    </row>
    <row r="15" spans="2:17" s="6" customFormat="1" ht="15">
      <c r="C15" s="9">
        <v>10</v>
      </c>
      <c r="D15" s="9" t="s">
        <v>1173</v>
      </c>
      <c r="E15" s="79" t="s">
        <v>309</v>
      </c>
      <c r="F15" s="9" t="s">
        <v>1619</v>
      </c>
      <c r="G15" s="9" t="s">
        <v>216</v>
      </c>
      <c r="H15" s="87" t="s">
        <v>292</v>
      </c>
      <c r="I15" s="89">
        <v>40</v>
      </c>
      <c r="J15" s="89">
        <v>4</v>
      </c>
      <c r="K15" s="10" t="s">
        <v>294</v>
      </c>
      <c r="L15" s="9" t="s">
        <v>590</v>
      </c>
      <c r="P15" s="9" t="s">
        <v>207</v>
      </c>
      <c r="Q15" s="9" t="s">
        <v>208</v>
      </c>
    </row>
    <row r="16" spans="2:17" s="6" customFormat="1" ht="15">
      <c r="C16" s="9">
        <v>11</v>
      </c>
      <c r="D16" s="9" t="s">
        <v>1174</v>
      </c>
      <c r="E16" s="79" t="s">
        <v>311</v>
      </c>
      <c r="F16" s="9" t="s">
        <v>1619</v>
      </c>
      <c r="G16" s="9" t="s">
        <v>216</v>
      </c>
      <c r="H16" s="87" t="s">
        <v>292</v>
      </c>
      <c r="I16" s="89">
        <v>4</v>
      </c>
      <c r="J16" s="89">
        <v>4</v>
      </c>
      <c r="K16" s="10" t="s">
        <v>306</v>
      </c>
      <c r="L16" s="9" t="s">
        <v>590</v>
      </c>
      <c r="P16" s="9" t="s">
        <v>207</v>
      </c>
      <c r="Q16" s="9" t="s">
        <v>208</v>
      </c>
    </row>
    <row r="17" spans="3:17" s="6" customFormat="1" ht="15">
      <c r="C17" s="9">
        <v>12</v>
      </c>
      <c r="D17" s="9" t="s">
        <v>1175</v>
      </c>
      <c r="E17" s="79" t="s">
        <v>312</v>
      </c>
      <c r="F17" s="9" t="s">
        <v>216</v>
      </c>
      <c r="G17" s="9" t="s">
        <v>617</v>
      </c>
      <c r="H17" s="87" t="s">
        <v>292</v>
      </c>
      <c r="I17" s="89">
        <v>4</v>
      </c>
      <c r="J17" s="89">
        <v>4</v>
      </c>
      <c r="K17" s="10" t="s">
        <v>303</v>
      </c>
      <c r="L17" s="9" t="s">
        <v>590</v>
      </c>
      <c r="P17" s="9" t="s">
        <v>207</v>
      </c>
      <c r="Q17" s="9" t="s">
        <v>208</v>
      </c>
    </row>
    <row r="18" spans="3:17" s="6" customFormat="1" ht="15">
      <c r="C18" s="9">
        <v>13</v>
      </c>
      <c r="D18" s="9" t="s">
        <v>1176</v>
      </c>
      <c r="E18" s="79" t="s">
        <v>314</v>
      </c>
      <c r="F18" s="9" t="s">
        <v>216</v>
      </c>
      <c r="G18" s="9" t="s">
        <v>617</v>
      </c>
      <c r="H18" s="87" t="s">
        <v>292</v>
      </c>
      <c r="I18" s="89">
        <v>50</v>
      </c>
      <c r="J18" s="89">
        <v>4</v>
      </c>
      <c r="K18" s="10" t="s">
        <v>294</v>
      </c>
      <c r="L18" s="9" t="s">
        <v>590</v>
      </c>
      <c r="P18" s="9" t="s">
        <v>207</v>
      </c>
      <c r="Q18" s="9" t="s">
        <v>208</v>
      </c>
    </row>
    <row r="19" spans="3:17" s="6" customFormat="1" ht="15">
      <c r="C19" s="9">
        <v>14</v>
      </c>
      <c r="D19" s="9" t="s">
        <v>1177</v>
      </c>
      <c r="E19" s="79" t="s">
        <v>221</v>
      </c>
      <c r="F19" s="9" t="s">
        <v>216</v>
      </c>
      <c r="G19" s="9" t="s">
        <v>617</v>
      </c>
      <c r="H19" s="87" t="s">
        <v>292</v>
      </c>
      <c r="I19" s="89">
        <v>4.7</v>
      </c>
      <c r="J19" s="89">
        <v>4</v>
      </c>
      <c r="K19" s="10" t="s">
        <v>306</v>
      </c>
      <c r="L19" s="9" t="s">
        <v>590</v>
      </c>
      <c r="P19" s="9" t="s">
        <v>207</v>
      </c>
      <c r="Q19" s="9" t="s">
        <v>208</v>
      </c>
    </row>
    <row r="20" spans="3:17" s="6" customFormat="1" ht="15">
      <c r="C20" s="9">
        <v>15</v>
      </c>
      <c r="D20" s="9" t="s">
        <v>1178</v>
      </c>
      <c r="E20" s="79" t="s">
        <v>315</v>
      </c>
      <c r="F20" s="9" t="s">
        <v>216</v>
      </c>
      <c r="G20" s="9" t="s">
        <v>617</v>
      </c>
      <c r="H20" s="87" t="s">
        <v>292</v>
      </c>
      <c r="I20" s="89">
        <v>4</v>
      </c>
      <c r="J20" s="89">
        <v>4</v>
      </c>
      <c r="K20" s="10" t="s">
        <v>294</v>
      </c>
      <c r="L20" s="9" t="s">
        <v>590</v>
      </c>
      <c r="P20" s="9" t="s">
        <v>207</v>
      </c>
      <c r="Q20" s="9" t="s">
        <v>208</v>
      </c>
    </row>
    <row r="21" spans="3:17" s="6" customFormat="1" ht="15">
      <c r="C21" s="9">
        <v>16</v>
      </c>
      <c r="D21" s="9" t="s">
        <v>1175</v>
      </c>
      <c r="E21" s="79" t="s">
        <v>316</v>
      </c>
      <c r="F21" s="9" t="s">
        <v>216</v>
      </c>
      <c r="G21" s="9" t="s">
        <v>617</v>
      </c>
      <c r="H21" s="87" t="s">
        <v>292</v>
      </c>
      <c r="I21" s="89">
        <v>7</v>
      </c>
      <c r="J21" s="89">
        <v>4</v>
      </c>
      <c r="K21" s="10" t="s">
        <v>294</v>
      </c>
      <c r="L21" s="9" t="s">
        <v>590</v>
      </c>
      <c r="P21" s="9" t="s">
        <v>206</v>
      </c>
      <c r="Q21" s="9" t="s">
        <v>207</v>
      </c>
    </row>
    <row r="22" spans="3:17" s="6" customFormat="1" ht="15">
      <c r="C22" s="9">
        <v>17</v>
      </c>
      <c r="D22" s="9" t="s">
        <v>1176</v>
      </c>
      <c r="E22" s="79" t="s">
        <v>317</v>
      </c>
      <c r="F22" s="9" t="s">
        <v>216</v>
      </c>
      <c r="G22" s="9" t="s">
        <v>617</v>
      </c>
      <c r="H22" s="87" t="s">
        <v>292</v>
      </c>
      <c r="I22" s="89">
        <v>6</v>
      </c>
      <c r="J22" s="89">
        <v>4</v>
      </c>
      <c r="K22" s="10" t="s">
        <v>306</v>
      </c>
      <c r="L22" s="9" t="s">
        <v>590</v>
      </c>
      <c r="P22" s="9" t="s">
        <v>206</v>
      </c>
      <c r="Q22" s="9" t="s">
        <v>207</v>
      </c>
    </row>
    <row r="23" spans="3:17" s="6" customFormat="1" ht="15">
      <c r="C23" s="9">
        <v>18</v>
      </c>
      <c r="D23" s="9" t="s">
        <v>1179</v>
      </c>
      <c r="E23" s="79" t="s">
        <v>326</v>
      </c>
      <c r="F23" s="9" t="s">
        <v>219</v>
      </c>
      <c r="G23" s="9" t="s">
        <v>121</v>
      </c>
      <c r="H23" s="87" t="s">
        <v>292</v>
      </c>
      <c r="I23" s="89">
        <v>9</v>
      </c>
      <c r="J23" s="89">
        <v>3</v>
      </c>
      <c r="K23" s="10" t="s">
        <v>306</v>
      </c>
      <c r="L23" s="9" t="s">
        <v>590</v>
      </c>
      <c r="P23" s="9" t="s">
        <v>206</v>
      </c>
      <c r="Q23" s="9" t="s">
        <v>207</v>
      </c>
    </row>
    <row r="24" spans="3:17" s="6" customFormat="1" ht="15">
      <c r="C24" s="9">
        <v>19</v>
      </c>
      <c r="D24" s="9" t="s">
        <v>1180</v>
      </c>
      <c r="E24" s="79" t="s">
        <v>327</v>
      </c>
      <c r="F24" s="9" t="s">
        <v>219</v>
      </c>
      <c r="G24" s="9" t="s">
        <v>121</v>
      </c>
      <c r="H24" s="87" t="s">
        <v>292</v>
      </c>
      <c r="I24" s="89">
        <v>6</v>
      </c>
      <c r="J24" s="89">
        <v>3</v>
      </c>
      <c r="K24" s="10" t="s">
        <v>306</v>
      </c>
      <c r="L24" s="9" t="s">
        <v>590</v>
      </c>
      <c r="P24" s="9" t="s">
        <v>206</v>
      </c>
      <c r="Q24" s="9" t="s">
        <v>207</v>
      </c>
    </row>
    <row r="25" spans="3:17" s="6" customFormat="1" ht="15">
      <c r="C25" s="9">
        <v>20</v>
      </c>
      <c r="D25" s="9" t="s">
        <v>1181</v>
      </c>
      <c r="E25" s="79" t="s">
        <v>318</v>
      </c>
      <c r="F25" s="9" t="s">
        <v>221</v>
      </c>
      <c r="G25" s="9" t="s">
        <v>252</v>
      </c>
      <c r="H25" s="87" t="s">
        <v>292</v>
      </c>
      <c r="I25" s="89">
        <v>4</v>
      </c>
      <c r="J25" s="89">
        <v>4</v>
      </c>
      <c r="K25" s="10" t="s">
        <v>306</v>
      </c>
      <c r="L25" s="9" t="s">
        <v>590</v>
      </c>
      <c r="P25" s="9" t="s">
        <v>206</v>
      </c>
      <c r="Q25" s="9" t="s">
        <v>207</v>
      </c>
    </row>
    <row r="26" spans="3:17" s="6" customFormat="1" ht="15">
      <c r="C26" s="9">
        <v>21</v>
      </c>
      <c r="D26" s="9" t="s">
        <v>1182</v>
      </c>
      <c r="E26" s="79" t="s">
        <v>319</v>
      </c>
      <c r="F26" s="9" t="s">
        <v>221</v>
      </c>
      <c r="G26" s="9" t="s">
        <v>252</v>
      </c>
      <c r="H26" s="87" t="s">
        <v>292</v>
      </c>
      <c r="I26" s="89">
        <v>5</v>
      </c>
      <c r="J26" s="89">
        <v>4</v>
      </c>
      <c r="K26" s="10" t="s">
        <v>306</v>
      </c>
      <c r="L26" s="9" t="s">
        <v>590</v>
      </c>
      <c r="P26" s="9" t="s">
        <v>206</v>
      </c>
      <c r="Q26" s="9" t="s">
        <v>207</v>
      </c>
    </row>
    <row r="27" spans="3:17" s="6" customFormat="1" ht="15">
      <c r="C27" s="9">
        <v>22</v>
      </c>
      <c r="D27" s="9" t="s">
        <v>1183</v>
      </c>
      <c r="E27" s="79" t="s">
        <v>320</v>
      </c>
      <c r="F27" s="9" t="s">
        <v>221</v>
      </c>
      <c r="G27" s="9" t="s">
        <v>252</v>
      </c>
      <c r="H27" s="87" t="s">
        <v>292</v>
      </c>
      <c r="I27" s="89">
        <v>3</v>
      </c>
      <c r="J27" s="89">
        <v>4</v>
      </c>
      <c r="K27" s="10" t="s">
        <v>306</v>
      </c>
      <c r="L27" s="9" t="s">
        <v>590</v>
      </c>
      <c r="P27" s="9" t="s">
        <v>206</v>
      </c>
      <c r="Q27" s="9" t="s">
        <v>207</v>
      </c>
    </row>
    <row r="28" spans="3:17" s="6" customFormat="1" ht="15">
      <c r="C28" s="9">
        <v>23</v>
      </c>
      <c r="D28" s="9" t="s">
        <v>1184</v>
      </c>
      <c r="E28" s="79" t="s">
        <v>321</v>
      </c>
      <c r="F28" s="9" t="s">
        <v>221</v>
      </c>
      <c r="G28" s="9" t="s">
        <v>252</v>
      </c>
      <c r="H28" s="87" t="s">
        <v>292</v>
      </c>
      <c r="I28" s="89">
        <v>2</v>
      </c>
      <c r="J28" s="89">
        <v>4</v>
      </c>
      <c r="K28" s="10" t="s">
        <v>306</v>
      </c>
      <c r="L28" s="9" t="s">
        <v>590</v>
      </c>
      <c r="P28" s="9" t="s">
        <v>592</v>
      </c>
      <c r="Q28" s="9" t="s">
        <v>199</v>
      </c>
    </row>
    <row r="29" spans="3:17" s="6" customFormat="1" ht="15">
      <c r="C29" s="9">
        <v>24</v>
      </c>
      <c r="D29" s="9" t="s">
        <v>1185</v>
      </c>
      <c r="E29" s="79" t="s">
        <v>322</v>
      </c>
      <c r="F29" s="9" t="s">
        <v>221</v>
      </c>
      <c r="G29" s="9" t="s">
        <v>252</v>
      </c>
      <c r="H29" s="87" t="s">
        <v>292</v>
      </c>
      <c r="I29" s="89">
        <v>4</v>
      </c>
      <c r="J29" s="89">
        <v>4</v>
      </c>
      <c r="K29" s="10" t="s">
        <v>294</v>
      </c>
      <c r="L29" s="9" t="s">
        <v>590</v>
      </c>
      <c r="P29" s="9" t="s">
        <v>592</v>
      </c>
      <c r="Q29" s="9" t="s">
        <v>199</v>
      </c>
    </row>
    <row r="30" spans="3:17" s="6" customFormat="1" ht="15">
      <c r="C30" s="9">
        <v>25</v>
      </c>
      <c r="D30" s="9" t="s">
        <v>1186</v>
      </c>
      <c r="E30" s="79" t="s">
        <v>323</v>
      </c>
      <c r="F30" s="9" t="s">
        <v>221</v>
      </c>
      <c r="G30" s="9" t="s">
        <v>252</v>
      </c>
      <c r="H30" s="87" t="s">
        <v>292</v>
      </c>
      <c r="I30" s="89">
        <v>2.5</v>
      </c>
      <c r="J30" s="89">
        <v>4</v>
      </c>
      <c r="K30" s="10" t="s">
        <v>306</v>
      </c>
      <c r="L30" s="9" t="s">
        <v>590</v>
      </c>
      <c r="P30" s="9" t="s">
        <v>592</v>
      </c>
      <c r="Q30" s="9" t="s">
        <v>199</v>
      </c>
    </row>
    <row r="31" spans="3:17" s="6" customFormat="1" ht="15">
      <c r="C31" s="9">
        <v>26</v>
      </c>
      <c r="D31" s="9" t="s">
        <v>1187</v>
      </c>
      <c r="E31" s="79" t="s">
        <v>324</v>
      </c>
      <c r="F31" s="9" t="s">
        <v>221</v>
      </c>
      <c r="G31" s="9" t="s">
        <v>252</v>
      </c>
      <c r="H31" s="87" t="s">
        <v>292</v>
      </c>
      <c r="I31" s="89">
        <v>4</v>
      </c>
      <c r="J31" s="89">
        <v>2</v>
      </c>
      <c r="K31" s="10" t="s">
        <v>306</v>
      </c>
      <c r="L31" s="9" t="s">
        <v>590</v>
      </c>
      <c r="P31" s="9" t="s">
        <v>592</v>
      </c>
      <c r="Q31" s="9" t="s">
        <v>199</v>
      </c>
    </row>
    <row r="32" spans="3:17" s="6" customFormat="1" ht="15">
      <c r="C32" s="9">
        <v>27</v>
      </c>
      <c r="D32" s="9" t="s">
        <v>1188</v>
      </c>
      <c r="E32" s="79" t="s">
        <v>325</v>
      </c>
      <c r="F32" s="9" t="s">
        <v>221</v>
      </c>
      <c r="G32" s="9" t="s">
        <v>252</v>
      </c>
      <c r="H32" s="87" t="s">
        <v>292</v>
      </c>
      <c r="I32" s="89">
        <v>6</v>
      </c>
      <c r="J32" s="89">
        <v>3</v>
      </c>
      <c r="K32" s="10" t="s">
        <v>306</v>
      </c>
      <c r="L32" s="9" t="s">
        <v>590</v>
      </c>
      <c r="P32" s="9" t="s">
        <v>592</v>
      </c>
      <c r="Q32" s="9" t="s">
        <v>199</v>
      </c>
    </row>
    <row r="33" spans="3:17" s="6" customFormat="1" ht="15">
      <c r="C33" s="9">
        <v>28</v>
      </c>
      <c r="D33" s="9" t="s">
        <v>1189</v>
      </c>
      <c r="E33" s="80" t="s">
        <v>1522</v>
      </c>
      <c r="F33" s="9" t="s">
        <v>582</v>
      </c>
      <c r="G33" s="9" t="s">
        <v>1620</v>
      </c>
      <c r="H33" s="87" t="s">
        <v>292</v>
      </c>
      <c r="I33" s="89">
        <v>3</v>
      </c>
      <c r="J33" s="89">
        <v>3</v>
      </c>
      <c r="K33" s="10" t="s">
        <v>334</v>
      </c>
      <c r="L33" s="9" t="s">
        <v>590</v>
      </c>
      <c r="P33" s="9" t="s">
        <v>207</v>
      </c>
      <c r="Q33" s="9" t="s">
        <v>208</v>
      </c>
    </row>
    <row r="34" spans="3:17" s="6" customFormat="1" ht="15">
      <c r="C34" s="9">
        <v>29</v>
      </c>
      <c r="D34" s="9" t="s">
        <v>1190</v>
      </c>
      <c r="E34" s="79" t="s">
        <v>328</v>
      </c>
      <c r="F34" s="9" t="s">
        <v>252</v>
      </c>
      <c r="G34" s="9" t="s">
        <v>1621</v>
      </c>
      <c r="H34" s="87" t="s">
        <v>292</v>
      </c>
      <c r="I34" s="89">
        <v>22</v>
      </c>
      <c r="J34" s="89">
        <v>4</v>
      </c>
      <c r="K34" s="10" t="s">
        <v>294</v>
      </c>
      <c r="L34" s="9" t="s">
        <v>590</v>
      </c>
      <c r="P34" s="9" t="s">
        <v>207</v>
      </c>
      <c r="Q34" s="9" t="s">
        <v>208</v>
      </c>
    </row>
    <row r="35" spans="3:17" s="6" customFormat="1" ht="15">
      <c r="C35" s="9">
        <v>30</v>
      </c>
      <c r="D35" s="9" t="s">
        <v>1191</v>
      </c>
      <c r="E35" s="79" t="s">
        <v>329</v>
      </c>
      <c r="F35" s="9" t="s">
        <v>252</v>
      </c>
      <c r="G35" s="9" t="s">
        <v>1621</v>
      </c>
      <c r="H35" s="87" t="s">
        <v>292</v>
      </c>
      <c r="I35" s="89">
        <v>7</v>
      </c>
      <c r="J35" s="89">
        <v>4</v>
      </c>
      <c r="K35" s="10" t="s">
        <v>294</v>
      </c>
      <c r="L35" s="9" t="s">
        <v>590</v>
      </c>
      <c r="P35" s="9" t="s">
        <v>207</v>
      </c>
      <c r="Q35" s="9" t="s">
        <v>208</v>
      </c>
    </row>
    <row r="36" spans="3:17" s="6" customFormat="1" ht="15">
      <c r="C36" s="9">
        <v>31</v>
      </c>
      <c r="D36" s="9" t="s">
        <v>1192</v>
      </c>
      <c r="E36" s="79" t="s">
        <v>330</v>
      </c>
      <c r="F36" s="9" t="s">
        <v>252</v>
      </c>
      <c r="G36" s="9" t="s">
        <v>1621</v>
      </c>
      <c r="H36" s="87" t="s">
        <v>292</v>
      </c>
      <c r="I36" s="89">
        <v>6</v>
      </c>
      <c r="J36" s="89">
        <v>3.3</v>
      </c>
      <c r="K36" s="10" t="s">
        <v>294</v>
      </c>
      <c r="L36" s="9" t="s">
        <v>590</v>
      </c>
      <c r="P36" s="9" t="s">
        <v>207</v>
      </c>
      <c r="Q36" s="9" t="s">
        <v>208</v>
      </c>
    </row>
    <row r="37" spans="3:17" s="6" customFormat="1" ht="15">
      <c r="C37" s="9">
        <v>32</v>
      </c>
      <c r="D37" s="9" t="s">
        <v>1193</v>
      </c>
      <c r="E37" s="79" t="s">
        <v>331</v>
      </c>
      <c r="F37" s="9" t="s">
        <v>252</v>
      </c>
      <c r="G37" s="9" t="s">
        <v>1621</v>
      </c>
      <c r="H37" s="87" t="s">
        <v>292</v>
      </c>
      <c r="I37" s="89">
        <v>18</v>
      </c>
      <c r="J37" s="89">
        <v>4</v>
      </c>
      <c r="K37" s="10" t="s">
        <v>294</v>
      </c>
      <c r="L37" s="9" t="s">
        <v>590</v>
      </c>
      <c r="P37" s="9" t="s">
        <v>207</v>
      </c>
      <c r="Q37" s="9" t="s">
        <v>208</v>
      </c>
    </row>
    <row r="38" spans="3:17" s="6" customFormat="1" ht="15">
      <c r="C38" s="9">
        <v>33</v>
      </c>
      <c r="D38" s="9" t="s">
        <v>1194</v>
      </c>
      <c r="E38" s="79" t="s">
        <v>582</v>
      </c>
      <c r="F38" s="9" t="s">
        <v>252</v>
      </c>
      <c r="G38" s="9" t="s">
        <v>1621</v>
      </c>
      <c r="H38" s="87" t="s">
        <v>292</v>
      </c>
      <c r="I38" s="89">
        <v>10</v>
      </c>
      <c r="J38" s="89">
        <v>4</v>
      </c>
      <c r="K38" s="10" t="s">
        <v>334</v>
      </c>
      <c r="L38" s="9" t="s">
        <v>590</v>
      </c>
      <c r="P38" s="9" t="s">
        <v>207</v>
      </c>
      <c r="Q38" s="9" t="s">
        <v>208</v>
      </c>
    </row>
    <row r="39" spans="3:17" s="6" customFormat="1" ht="15">
      <c r="C39" s="9">
        <v>34</v>
      </c>
      <c r="D39" s="9" t="s">
        <v>1189</v>
      </c>
      <c r="E39" s="80" t="s">
        <v>1522</v>
      </c>
      <c r="F39" s="9" t="s">
        <v>582</v>
      </c>
      <c r="G39" s="9" t="s">
        <v>1620</v>
      </c>
      <c r="H39" s="87" t="s">
        <v>292</v>
      </c>
      <c r="I39" s="89">
        <v>3</v>
      </c>
      <c r="J39" s="89">
        <v>3</v>
      </c>
      <c r="K39" s="10" t="s">
        <v>334</v>
      </c>
      <c r="L39" s="9" t="s">
        <v>590</v>
      </c>
      <c r="P39" s="9" t="s">
        <v>207</v>
      </c>
      <c r="Q39" s="9" t="s">
        <v>208</v>
      </c>
    </row>
    <row r="40" spans="3:17" s="6" customFormat="1" ht="15">
      <c r="C40" s="9">
        <v>35</v>
      </c>
      <c r="D40" s="9" t="s">
        <v>1195</v>
      </c>
      <c r="E40" s="81" t="s">
        <v>1523</v>
      </c>
      <c r="F40" s="9" t="s">
        <v>225</v>
      </c>
      <c r="G40" s="9" t="s">
        <v>251</v>
      </c>
      <c r="H40" s="87" t="s">
        <v>333</v>
      </c>
      <c r="I40" s="89">
        <v>5</v>
      </c>
      <c r="J40" s="89">
        <v>5</v>
      </c>
      <c r="K40" s="10" t="s">
        <v>334</v>
      </c>
      <c r="L40" s="9" t="s">
        <v>590</v>
      </c>
      <c r="P40" s="9" t="s">
        <v>592</v>
      </c>
      <c r="Q40" s="9" t="s">
        <v>199</v>
      </c>
    </row>
    <row r="41" spans="3:17" s="6" customFormat="1" ht="15">
      <c r="C41" s="9">
        <v>36</v>
      </c>
      <c r="D41" s="9" t="s">
        <v>1196</v>
      </c>
      <c r="E41" s="81" t="s">
        <v>1524</v>
      </c>
      <c r="F41" s="9" t="s">
        <v>225</v>
      </c>
      <c r="G41" s="9" t="s">
        <v>251</v>
      </c>
      <c r="H41" s="87" t="s">
        <v>333</v>
      </c>
      <c r="I41" s="89">
        <v>6</v>
      </c>
      <c r="J41" s="89">
        <v>5</v>
      </c>
      <c r="K41" s="10" t="s">
        <v>334</v>
      </c>
      <c r="L41" s="9" t="s">
        <v>590</v>
      </c>
      <c r="P41" s="9" t="s">
        <v>592</v>
      </c>
      <c r="Q41" s="9" t="s">
        <v>199</v>
      </c>
    </row>
    <row r="42" spans="3:17" s="6" customFormat="1" ht="15">
      <c r="C42" s="9">
        <v>37</v>
      </c>
      <c r="D42" s="9" t="s">
        <v>1197</v>
      </c>
      <c r="E42" s="81" t="s">
        <v>1525</v>
      </c>
      <c r="F42" s="9" t="s">
        <v>225</v>
      </c>
      <c r="G42" s="9" t="s">
        <v>251</v>
      </c>
      <c r="H42" s="87" t="s">
        <v>333</v>
      </c>
      <c r="I42" s="89">
        <v>8</v>
      </c>
      <c r="J42" s="89">
        <v>5</v>
      </c>
      <c r="K42" s="10" t="s">
        <v>334</v>
      </c>
      <c r="L42" s="9" t="s">
        <v>590</v>
      </c>
      <c r="P42" s="9" t="s">
        <v>592</v>
      </c>
      <c r="Q42" s="9" t="s">
        <v>199</v>
      </c>
    </row>
    <row r="43" spans="3:17" s="6" customFormat="1" ht="15">
      <c r="C43" s="9">
        <v>38</v>
      </c>
      <c r="D43" s="9" t="s">
        <v>1198</v>
      </c>
      <c r="E43" s="81" t="s">
        <v>1526</v>
      </c>
      <c r="F43" s="9" t="s">
        <v>225</v>
      </c>
      <c r="G43" s="9" t="s">
        <v>251</v>
      </c>
      <c r="H43" s="87" t="s">
        <v>333</v>
      </c>
      <c r="I43" s="89">
        <v>7</v>
      </c>
      <c r="J43" s="89">
        <v>5</v>
      </c>
      <c r="K43" s="10" t="s">
        <v>334</v>
      </c>
      <c r="L43" s="9" t="s">
        <v>590</v>
      </c>
      <c r="P43" s="9" t="s">
        <v>592</v>
      </c>
      <c r="Q43" s="9" t="s">
        <v>199</v>
      </c>
    </row>
    <row r="44" spans="3:17" s="6" customFormat="1" ht="15">
      <c r="C44" s="9">
        <v>39</v>
      </c>
      <c r="D44" s="9" t="s">
        <v>1199</v>
      </c>
      <c r="E44" s="81" t="s">
        <v>251</v>
      </c>
      <c r="F44" s="9" t="s">
        <v>225</v>
      </c>
      <c r="G44" s="9" t="s">
        <v>251</v>
      </c>
      <c r="H44" s="87" t="s">
        <v>333</v>
      </c>
      <c r="I44" s="89">
        <v>4</v>
      </c>
      <c r="J44" s="89">
        <v>5</v>
      </c>
      <c r="K44" s="10" t="s">
        <v>334</v>
      </c>
      <c r="L44" s="9" t="s">
        <v>590</v>
      </c>
      <c r="P44" s="9" t="s">
        <v>203</v>
      </c>
      <c r="Q44" s="9" t="s">
        <v>204</v>
      </c>
    </row>
    <row r="45" spans="3:17" s="6" customFormat="1" ht="15">
      <c r="C45" s="9">
        <v>40</v>
      </c>
      <c r="D45" s="9" t="s">
        <v>1200</v>
      </c>
      <c r="E45" s="81" t="s">
        <v>1527</v>
      </c>
      <c r="F45" s="9" t="s">
        <v>225</v>
      </c>
      <c r="G45" s="9" t="s">
        <v>251</v>
      </c>
      <c r="H45" s="87" t="s">
        <v>333</v>
      </c>
      <c r="I45" s="89">
        <v>8</v>
      </c>
      <c r="J45" s="89">
        <v>5</v>
      </c>
      <c r="K45" s="10" t="s">
        <v>334</v>
      </c>
      <c r="L45" s="9" t="s">
        <v>590</v>
      </c>
      <c r="P45" s="9" t="s">
        <v>203</v>
      </c>
      <c r="Q45" s="9" t="s">
        <v>204</v>
      </c>
    </row>
    <row r="46" spans="3:17" s="6" customFormat="1" ht="15">
      <c r="C46" s="9">
        <v>41</v>
      </c>
      <c r="D46" s="9" t="s">
        <v>1201</v>
      </c>
      <c r="E46" s="82" t="s">
        <v>312</v>
      </c>
      <c r="F46" s="9" t="s">
        <v>225</v>
      </c>
      <c r="G46" s="9" t="s">
        <v>121</v>
      </c>
      <c r="H46" s="87" t="s">
        <v>333</v>
      </c>
      <c r="I46" s="89">
        <v>4</v>
      </c>
      <c r="J46" s="89">
        <v>6.4</v>
      </c>
      <c r="K46" s="10" t="s">
        <v>334</v>
      </c>
      <c r="L46" s="9" t="s">
        <v>590</v>
      </c>
      <c r="P46" s="9" t="s">
        <v>203</v>
      </c>
      <c r="Q46" s="9" t="s">
        <v>204</v>
      </c>
    </row>
    <row r="47" spans="3:17" s="6" customFormat="1" ht="15">
      <c r="C47" s="9">
        <v>42</v>
      </c>
      <c r="D47" s="9" t="s">
        <v>1202</v>
      </c>
      <c r="E47" s="82" t="s">
        <v>309</v>
      </c>
      <c r="F47" s="9" t="s">
        <v>225</v>
      </c>
      <c r="G47" s="9" t="s">
        <v>121</v>
      </c>
      <c r="H47" s="87" t="s">
        <v>333</v>
      </c>
      <c r="I47" s="89">
        <v>38.799999999999997</v>
      </c>
      <c r="J47" s="89">
        <v>5.4</v>
      </c>
      <c r="K47" s="10" t="s">
        <v>334</v>
      </c>
      <c r="L47" s="9" t="s">
        <v>590</v>
      </c>
      <c r="P47" s="9" t="s">
        <v>592</v>
      </c>
      <c r="Q47" s="9" t="s">
        <v>199</v>
      </c>
    </row>
    <row r="48" spans="3:17" s="6" customFormat="1" ht="15">
      <c r="C48" s="9">
        <v>43</v>
      </c>
      <c r="D48" s="9" t="s">
        <v>1203</v>
      </c>
      <c r="E48" s="82" t="s">
        <v>335</v>
      </c>
      <c r="F48" s="9" t="s">
        <v>225</v>
      </c>
      <c r="G48" s="9" t="s">
        <v>121</v>
      </c>
      <c r="H48" s="87" t="s">
        <v>333</v>
      </c>
      <c r="I48" s="89">
        <v>4.3</v>
      </c>
      <c r="J48" s="89">
        <v>6.4</v>
      </c>
      <c r="K48" s="10" t="s">
        <v>334</v>
      </c>
      <c r="L48" s="9" t="s">
        <v>590</v>
      </c>
      <c r="P48" s="9" t="s">
        <v>204</v>
      </c>
      <c r="Q48" s="9" t="s">
        <v>205</v>
      </c>
    </row>
    <row r="49" spans="3:17" s="6" customFormat="1" ht="15">
      <c r="C49" s="9">
        <v>44</v>
      </c>
      <c r="D49" s="9" t="s">
        <v>1204</v>
      </c>
      <c r="E49" s="82" t="s">
        <v>336</v>
      </c>
      <c r="F49" s="9" t="s">
        <v>225</v>
      </c>
      <c r="G49" s="9" t="s">
        <v>121</v>
      </c>
      <c r="H49" s="87" t="s">
        <v>333</v>
      </c>
      <c r="I49" s="89">
        <v>6.7</v>
      </c>
      <c r="J49" s="89">
        <v>5.6</v>
      </c>
      <c r="K49" s="10" t="s">
        <v>334</v>
      </c>
      <c r="L49" s="9" t="s">
        <v>590</v>
      </c>
      <c r="P49" s="9" t="s">
        <v>204</v>
      </c>
      <c r="Q49" s="9" t="s">
        <v>205</v>
      </c>
    </row>
    <row r="50" spans="3:17" s="6" customFormat="1" ht="15">
      <c r="C50" s="9">
        <v>45</v>
      </c>
      <c r="D50" s="9" t="s">
        <v>1205</v>
      </c>
      <c r="E50" s="82" t="s">
        <v>1528</v>
      </c>
      <c r="F50" s="9" t="s">
        <v>225</v>
      </c>
      <c r="G50" s="9" t="s">
        <v>121</v>
      </c>
      <c r="H50" s="87" t="s">
        <v>333</v>
      </c>
      <c r="I50" s="89">
        <v>3</v>
      </c>
      <c r="J50" s="89">
        <v>4</v>
      </c>
      <c r="K50" s="10" t="s">
        <v>334</v>
      </c>
      <c r="L50" s="9" t="s">
        <v>590</v>
      </c>
      <c r="P50" s="9" t="s">
        <v>204</v>
      </c>
      <c r="Q50" s="9" t="s">
        <v>205</v>
      </c>
    </row>
    <row r="51" spans="3:17" s="6" customFormat="1" ht="15">
      <c r="C51" s="9">
        <v>46</v>
      </c>
      <c r="D51" s="9" t="s">
        <v>1206</v>
      </c>
      <c r="E51" s="82" t="s">
        <v>337</v>
      </c>
      <c r="F51" s="9" t="s">
        <v>225</v>
      </c>
      <c r="G51" s="9" t="s">
        <v>121</v>
      </c>
      <c r="H51" s="87" t="s">
        <v>333</v>
      </c>
      <c r="I51" s="89">
        <v>3</v>
      </c>
      <c r="J51" s="89">
        <v>6.3</v>
      </c>
      <c r="K51" s="10" t="s">
        <v>334</v>
      </c>
      <c r="L51" s="9" t="s">
        <v>590</v>
      </c>
      <c r="P51" s="9" t="s">
        <v>593</v>
      </c>
      <c r="Q51" s="9" t="s">
        <v>199</v>
      </c>
    </row>
    <row r="52" spans="3:17" s="6" customFormat="1" ht="15">
      <c r="C52" s="9">
        <v>47</v>
      </c>
      <c r="D52" s="9" t="s">
        <v>1207</v>
      </c>
      <c r="E52" s="82" t="s">
        <v>338</v>
      </c>
      <c r="F52" s="9" t="s">
        <v>225</v>
      </c>
      <c r="G52" s="9" t="s">
        <v>121</v>
      </c>
      <c r="H52" s="87" t="s">
        <v>333</v>
      </c>
      <c r="I52" s="89">
        <v>3</v>
      </c>
      <c r="J52" s="89">
        <v>6.3</v>
      </c>
      <c r="K52" s="10" t="s">
        <v>334</v>
      </c>
      <c r="L52" s="9" t="s">
        <v>590</v>
      </c>
      <c r="P52" s="9" t="s">
        <v>593</v>
      </c>
      <c r="Q52" s="9" t="s">
        <v>199</v>
      </c>
    </row>
    <row r="53" spans="3:17" s="6" customFormat="1" ht="15">
      <c r="C53" s="9">
        <v>48</v>
      </c>
      <c r="D53" s="9" t="s">
        <v>1208</v>
      </c>
      <c r="E53" s="82" t="s">
        <v>339</v>
      </c>
      <c r="F53" s="9" t="s">
        <v>225</v>
      </c>
      <c r="G53" s="9" t="s">
        <v>121</v>
      </c>
      <c r="H53" s="87" t="s">
        <v>333</v>
      </c>
      <c r="I53" s="89">
        <v>7</v>
      </c>
      <c r="J53" s="89">
        <v>6.5</v>
      </c>
      <c r="K53" s="10" t="s">
        <v>334</v>
      </c>
      <c r="L53" s="9" t="s">
        <v>590</v>
      </c>
      <c r="P53" s="9" t="s">
        <v>593</v>
      </c>
      <c r="Q53" s="9" t="s">
        <v>199</v>
      </c>
    </row>
    <row r="54" spans="3:17" s="6" customFormat="1" ht="15">
      <c r="C54" s="9">
        <v>49</v>
      </c>
      <c r="D54" s="9" t="s">
        <v>1209</v>
      </c>
      <c r="E54" s="82" t="s">
        <v>340</v>
      </c>
      <c r="F54" s="9" t="s">
        <v>225</v>
      </c>
      <c r="G54" s="9" t="s">
        <v>121</v>
      </c>
      <c r="H54" s="87" t="s">
        <v>333</v>
      </c>
      <c r="I54" s="89">
        <v>4.2</v>
      </c>
      <c r="J54" s="89">
        <v>6.2</v>
      </c>
      <c r="K54" s="10" t="s">
        <v>334</v>
      </c>
      <c r="L54" s="9" t="s">
        <v>590</v>
      </c>
      <c r="P54" s="9" t="s">
        <v>593</v>
      </c>
      <c r="Q54" s="9" t="s">
        <v>199</v>
      </c>
    </row>
    <row r="55" spans="3:17" s="6" customFormat="1" ht="15">
      <c r="C55" s="9">
        <v>50</v>
      </c>
      <c r="D55" s="9" t="s">
        <v>1210</v>
      </c>
      <c r="E55" s="82" t="s">
        <v>1529</v>
      </c>
      <c r="F55" s="9" t="s">
        <v>225</v>
      </c>
      <c r="G55" s="9" t="s">
        <v>121</v>
      </c>
      <c r="H55" s="87" t="s">
        <v>333</v>
      </c>
      <c r="I55" s="89">
        <v>4.2</v>
      </c>
      <c r="J55" s="89">
        <v>5</v>
      </c>
      <c r="K55" s="10" t="s">
        <v>334</v>
      </c>
      <c r="L55" s="9" t="s">
        <v>590</v>
      </c>
      <c r="P55" s="9" t="s">
        <v>593</v>
      </c>
      <c r="Q55" s="9" t="s">
        <v>199</v>
      </c>
    </row>
    <row r="56" spans="3:17" s="6" customFormat="1" ht="15">
      <c r="C56" s="9">
        <v>51</v>
      </c>
      <c r="D56" s="9" t="s">
        <v>1211</v>
      </c>
      <c r="E56" s="82" t="s">
        <v>121</v>
      </c>
      <c r="F56" s="9" t="s">
        <v>225</v>
      </c>
      <c r="G56" s="9" t="s">
        <v>121</v>
      </c>
      <c r="H56" s="87" t="s">
        <v>333</v>
      </c>
      <c r="I56" s="89">
        <v>5.2</v>
      </c>
      <c r="J56" s="89">
        <v>6</v>
      </c>
      <c r="K56" s="10" t="s">
        <v>334</v>
      </c>
      <c r="L56" s="9" t="s">
        <v>590</v>
      </c>
      <c r="P56" s="9" t="s">
        <v>593</v>
      </c>
      <c r="Q56" s="9" t="s">
        <v>199</v>
      </c>
    </row>
    <row r="57" spans="3:17" s="6" customFormat="1" ht="15">
      <c r="C57" s="9">
        <v>52</v>
      </c>
      <c r="D57" s="9" t="s">
        <v>1212</v>
      </c>
      <c r="E57" s="82" t="s">
        <v>1530</v>
      </c>
      <c r="F57" s="9" t="s">
        <v>225</v>
      </c>
      <c r="G57" s="9" t="s">
        <v>121</v>
      </c>
      <c r="H57" s="87" t="s">
        <v>333</v>
      </c>
      <c r="I57" s="89">
        <v>5</v>
      </c>
      <c r="J57" s="89">
        <v>3.5</v>
      </c>
      <c r="K57" s="10" t="s">
        <v>306</v>
      </c>
      <c r="L57" s="9" t="s">
        <v>590</v>
      </c>
      <c r="P57" s="9" t="s">
        <v>199</v>
      </c>
      <c r="Q57" s="9" t="s">
        <v>200</v>
      </c>
    </row>
    <row r="58" spans="3:17" s="6" customFormat="1" ht="15">
      <c r="C58" s="9">
        <v>53</v>
      </c>
      <c r="D58" s="9" t="s">
        <v>1213</v>
      </c>
      <c r="E58" s="82" t="s">
        <v>341</v>
      </c>
      <c r="F58" s="9" t="s">
        <v>225</v>
      </c>
      <c r="G58" s="9" t="s">
        <v>121</v>
      </c>
      <c r="H58" s="87" t="s">
        <v>333</v>
      </c>
      <c r="I58" s="89">
        <v>12.6</v>
      </c>
      <c r="J58" s="89">
        <v>6.5</v>
      </c>
      <c r="K58" s="10" t="s">
        <v>334</v>
      </c>
      <c r="L58" s="9" t="s">
        <v>590</v>
      </c>
      <c r="P58" s="9" t="s">
        <v>199</v>
      </c>
      <c r="Q58" s="9" t="s">
        <v>200</v>
      </c>
    </row>
    <row r="59" spans="3:17" s="6" customFormat="1" ht="15">
      <c r="C59" s="9">
        <v>54</v>
      </c>
      <c r="D59" s="9" t="s">
        <v>1214</v>
      </c>
      <c r="E59" s="82" t="s">
        <v>342</v>
      </c>
      <c r="F59" s="9" t="s">
        <v>225</v>
      </c>
      <c r="G59" s="9" t="s">
        <v>121</v>
      </c>
      <c r="H59" s="87" t="s">
        <v>333</v>
      </c>
      <c r="I59" s="89">
        <v>8</v>
      </c>
      <c r="J59" s="89">
        <v>6</v>
      </c>
      <c r="K59" s="10" t="s">
        <v>334</v>
      </c>
      <c r="L59" s="9" t="s">
        <v>590</v>
      </c>
      <c r="P59" s="9" t="s">
        <v>199</v>
      </c>
      <c r="Q59" s="9" t="s">
        <v>200</v>
      </c>
    </row>
    <row r="60" spans="3:17" s="6" customFormat="1" ht="15">
      <c r="C60" s="9">
        <v>55</v>
      </c>
      <c r="D60" s="9" t="s">
        <v>1215</v>
      </c>
      <c r="E60" s="82" t="s">
        <v>1531</v>
      </c>
      <c r="F60" s="9" t="s">
        <v>225</v>
      </c>
      <c r="G60" s="9" t="s">
        <v>121</v>
      </c>
      <c r="H60" s="87" t="s">
        <v>333</v>
      </c>
      <c r="I60" s="89">
        <v>4.5</v>
      </c>
      <c r="J60" s="89">
        <v>6.6</v>
      </c>
      <c r="K60" s="10" t="s">
        <v>306</v>
      </c>
      <c r="L60" s="9" t="s">
        <v>590</v>
      </c>
      <c r="P60" s="9" t="s">
        <v>199</v>
      </c>
      <c r="Q60" s="9" t="s">
        <v>200</v>
      </c>
    </row>
    <row r="61" spans="3:17" s="6" customFormat="1" ht="15">
      <c r="C61" s="9">
        <v>56</v>
      </c>
      <c r="D61" s="9" t="s">
        <v>1216</v>
      </c>
      <c r="E61" s="82" t="s">
        <v>1532</v>
      </c>
      <c r="F61" s="9" t="s">
        <v>225</v>
      </c>
      <c r="G61" s="9" t="s">
        <v>121</v>
      </c>
      <c r="H61" s="87" t="s">
        <v>333</v>
      </c>
      <c r="I61" s="89">
        <v>6</v>
      </c>
      <c r="J61" s="89">
        <v>6</v>
      </c>
      <c r="K61" s="10" t="s">
        <v>334</v>
      </c>
      <c r="L61" s="9" t="s">
        <v>590</v>
      </c>
      <c r="P61" s="9" t="s">
        <v>593</v>
      </c>
      <c r="Q61" s="9" t="s">
        <v>199</v>
      </c>
    </row>
    <row r="62" spans="3:17" s="6" customFormat="1" ht="15">
      <c r="C62" s="9">
        <v>57</v>
      </c>
      <c r="D62" s="9" t="s">
        <v>1217</v>
      </c>
      <c r="E62" s="82" t="s">
        <v>1533</v>
      </c>
      <c r="F62" s="9" t="s">
        <v>225</v>
      </c>
      <c r="G62" s="9" t="s">
        <v>121</v>
      </c>
      <c r="H62" s="87" t="s">
        <v>333</v>
      </c>
      <c r="I62" s="89">
        <v>6</v>
      </c>
      <c r="J62" s="89">
        <v>5</v>
      </c>
      <c r="K62" s="10" t="s">
        <v>334</v>
      </c>
      <c r="L62" s="9" t="s">
        <v>590</v>
      </c>
      <c r="P62" s="9" t="s">
        <v>593</v>
      </c>
      <c r="Q62" s="9" t="s">
        <v>199</v>
      </c>
    </row>
    <row r="63" spans="3:17" s="6" customFormat="1" ht="15">
      <c r="C63" s="9">
        <v>58</v>
      </c>
      <c r="D63" s="9" t="s">
        <v>1218</v>
      </c>
      <c r="E63" s="82" t="s">
        <v>1534</v>
      </c>
      <c r="F63" s="9" t="s">
        <v>225</v>
      </c>
      <c r="G63" s="9" t="s">
        <v>121</v>
      </c>
      <c r="H63" s="87" t="s">
        <v>333</v>
      </c>
      <c r="I63" s="89">
        <v>6</v>
      </c>
      <c r="J63" s="89">
        <v>5</v>
      </c>
      <c r="K63" s="10" t="s">
        <v>334</v>
      </c>
      <c r="L63" s="9" t="s">
        <v>590</v>
      </c>
      <c r="P63" s="9" t="s">
        <v>201</v>
      </c>
      <c r="Q63" s="9" t="s">
        <v>202</v>
      </c>
    </row>
    <row r="64" spans="3:17" s="6" customFormat="1" ht="15">
      <c r="C64" s="9">
        <v>59</v>
      </c>
      <c r="D64" s="9" t="s">
        <v>1219</v>
      </c>
      <c r="E64" s="82" t="s">
        <v>1535</v>
      </c>
      <c r="F64" s="9" t="s">
        <v>225</v>
      </c>
      <c r="G64" s="9" t="s">
        <v>121</v>
      </c>
      <c r="H64" s="87" t="s">
        <v>333</v>
      </c>
      <c r="I64" s="89">
        <v>5</v>
      </c>
      <c r="J64" s="89">
        <v>3.7</v>
      </c>
      <c r="K64" s="10" t="s">
        <v>334</v>
      </c>
      <c r="L64" s="9" t="s">
        <v>590</v>
      </c>
      <c r="P64" s="9" t="s">
        <v>201</v>
      </c>
      <c r="Q64" s="9" t="s">
        <v>202</v>
      </c>
    </row>
    <row r="65" spans="3:17" s="6" customFormat="1" ht="15">
      <c r="C65" s="9">
        <v>60</v>
      </c>
      <c r="D65" s="9" t="s">
        <v>1220</v>
      </c>
      <c r="E65" s="82" t="s">
        <v>1536</v>
      </c>
      <c r="F65" s="9" t="s">
        <v>225</v>
      </c>
      <c r="G65" s="9" t="s">
        <v>121</v>
      </c>
      <c r="H65" s="87" t="s">
        <v>333</v>
      </c>
      <c r="I65" s="89">
        <v>4.2</v>
      </c>
      <c r="J65" s="89">
        <v>3.4</v>
      </c>
      <c r="K65" s="10" t="s">
        <v>334</v>
      </c>
      <c r="L65" s="9" t="s">
        <v>590</v>
      </c>
      <c r="P65" s="9" t="s">
        <v>201</v>
      </c>
      <c r="Q65" s="9" t="s">
        <v>202</v>
      </c>
    </row>
    <row r="66" spans="3:17" s="6" customFormat="1" ht="15">
      <c r="C66" s="9">
        <v>61</v>
      </c>
      <c r="D66" s="9" t="s">
        <v>1221</v>
      </c>
      <c r="E66" s="82" t="s">
        <v>1537</v>
      </c>
      <c r="F66" s="9" t="s">
        <v>225</v>
      </c>
      <c r="G66" s="9" t="s">
        <v>121</v>
      </c>
      <c r="H66" s="87" t="s">
        <v>333</v>
      </c>
      <c r="I66" s="89">
        <v>6.4</v>
      </c>
      <c r="J66" s="89">
        <v>5.6</v>
      </c>
      <c r="K66" s="10" t="s">
        <v>306</v>
      </c>
      <c r="L66" s="9" t="s">
        <v>590</v>
      </c>
      <c r="P66" s="9" t="s">
        <v>199</v>
      </c>
      <c r="Q66" s="9" t="s">
        <v>200</v>
      </c>
    </row>
    <row r="67" spans="3:17" s="6" customFormat="1" ht="15">
      <c r="C67" s="9">
        <v>62</v>
      </c>
      <c r="D67" s="9" t="s">
        <v>1222</v>
      </c>
      <c r="E67" s="82" t="s">
        <v>1538</v>
      </c>
      <c r="F67" s="9" t="s">
        <v>225</v>
      </c>
      <c r="G67" s="9" t="s">
        <v>121</v>
      </c>
      <c r="H67" s="87" t="s">
        <v>333</v>
      </c>
      <c r="I67" s="89">
        <v>3</v>
      </c>
      <c r="J67" s="89">
        <v>5</v>
      </c>
      <c r="K67" s="10" t="s">
        <v>334</v>
      </c>
      <c r="L67" s="9" t="s">
        <v>590</v>
      </c>
    </row>
    <row r="68" spans="3:17" s="6" customFormat="1" ht="15">
      <c r="C68" s="9">
        <v>63</v>
      </c>
      <c r="D68" s="9" t="s">
        <v>1223</v>
      </c>
      <c r="E68" s="81" t="s">
        <v>1539</v>
      </c>
      <c r="F68" s="9" t="s">
        <v>1622</v>
      </c>
      <c r="G68" s="9" t="s">
        <v>249</v>
      </c>
      <c r="H68" s="87" t="s">
        <v>333</v>
      </c>
      <c r="I68" s="89">
        <v>7</v>
      </c>
      <c r="J68" s="89">
        <v>5</v>
      </c>
      <c r="K68" s="10" t="s">
        <v>334</v>
      </c>
      <c r="L68" s="9" t="s">
        <v>590</v>
      </c>
    </row>
    <row r="69" spans="3:17" s="6" customFormat="1" ht="15">
      <c r="C69" s="9">
        <v>64</v>
      </c>
      <c r="D69" s="9" t="s">
        <v>1224</v>
      </c>
      <c r="E69" s="81" t="s">
        <v>1540</v>
      </c>
      <c r="F69" s="9" t="s">
        <v>1622</v>
      </c>
      <c r="G69" s="9" t="s">
        <v>249</v>
      </c>
      <c r="H69" s="87" t="s">
        <v>333</v>
      </c>
      <c r="I69" s="89">
        <v>8</v>
      </c>
      <c r="J69" s="89">
        <v>6</v>
      </c>
      <c r="K69" s="10" t="s">
        <v>334</v>
      </c>
      <c r="L69" s="9" t="s">
        <v>590</v>
      </c>
    </row>
    <row r="70" spans="3:17" s="6" customFormat="1" ht="15">
      <c r="C70" s="9">
        <v>65</v>
      </c>
      <c r="D70" s="9" t="s">
        <v>1225</v>
      </c>
      <c r="E70" s="82" t="s">
        <v>192</v>
      </c>
      <c r="F70" s="9" t="s">
        <v>192</v>
      </c>
      <c r="G70" s="9" t="s">
        <v>194</v>
      </c>
      <c r="H70" s="87" t="s">
        <v>388</v>
      </c>
      <c r="I70" s="89">
        <v>8</v>
      </c>
      <c r="J70" s="89">
        <v>4</v>
      </c>
      <c r="K70" s="10" t="s">
        <v>294</v>
      </c>
      <c r="L70" s="9" t="s">
        <v>590</v>
      </c>
    </row>
    <row r="71" spans="3:17" s="6" customFormat="1" ht="15">
      <c r="C71" s="9">
        <v>66</v>
      </c>
      <c r="D71" s="9" t="s">
        <v>1226</v>
      </c>
      <c r="E71" s="82" t="s">
        <v>1541</v>
      </c>
      <c r="F71" s="9" t="s">
        <v>192</v>
      </c>
      <c r="G71" s="9" t="s">
        <v>194</v>
      </c>
      <c r="H71" s="87" t="s">
        <v>388</v>
      </c>
      <c r="I71" s="89">
        <v>8</v>
      </c>
      <c r="J71" s="89">
        <v>4</v>
      </c>
      <c r="K71" s="10" t="s">
        <v>294</v>
      </c>
      <c r="L71" s="9" t="s">
        <v>590</v>
      </c>
    </row>
    <row r="72" spans="3:17" s="6" customFormat="1" ht="15">
      <c r="C72" s="9">
        <v>67</v>
      </c>
      <c r="D72" s="9" t="s">
        <v>1227</v>
      </c>
      <c r="E72" s="82" t="s">
        <v>1542</v>
      </c>
      <c r="F72" s="9" t="s">
        <v>192</v>
      </c>
      <c r="G72" s="9" t="s">
        <v>194</v>
      </c>
      <c r="H72" s="87" t="s">
        <v>388</v>
      </c>
      <c r="I72" s="89">
        <v>6</v>
      </c>
      <c r="J72" s="89">
        <v>4</v>
      </c>
      <c r="K72" s="10" t="s">
        <v>294</v>
      </c>
      <c r="L72" s="9" t="s">
        <v>590</v>
      </c>
    </row>
    <row r="73" spans="3:17" s="6" customFormat="1" ht="15">
      <c r="C73" s="9">
        <v>68</v>
      </c>
      <c r="D73" s="9" t="s">
        <v>1228</v>
      </c>
      <c r="E73" s="82" t="s">
        <v>1543</v>
      </c>
      <c r="F73" s="9" t="s">
        <v>192</v>
      </c>
      <c r="G73" s="9" t="s">
        <v>194</v>
      </c>
      <c r="H73" s="87" t="s">
        <v>388</v>
      </c>
      <c r="I73" s="89">
        <v>8</v>
      </c>
      <c r="J73" s="89">
        <v>4</v>
      </c>
      <c r="K73" s="10" t="s">
        <v>294</v>
      </c>
      <c r="L73" s="9" t="s">
        <v>590</v>
      </c>
    </row>
    <row r="74" spans="3:17" s="6" customFormat="1" ht="15">
      <c r="C74" s="9">
        <v>69</v>
      </c>
      <c r="D74" s="9" t="s">
        <v>1229</v>
      </c>
      <c r="E74" s="82" t="s">
        <v>1544</v>
      </c>
      <c r="F74" s="9" t="s">
        <v>192</v>
      </c>
      <c r="G74" s="9" t="s">
        <v>194</v>
      </c>
      <c r="H74" s="87" t="s">
        <v>388</v>
      </c>
      <c r="I74" s="89">
        <v>5</v>
      </c>
      <c r="J74" s="89">
        <v>4</v>
      </c>
      <c r="K74" s="10" t="s">
        <v>294</v>
      </c>
      <c r="L74" s="9" t="s">
        <v>590</v>
      </c>
    </row>
    <row r="75" spans="3:17" s="6" customFormat="1" ht="15">
      <c r="C75" s="9">
        <v>70</v>
      </c>
      <c r="D75" s="9" t="s">
        <v>1230</v>
      </c>
      <c r="E75" s="82" t="s">
        <v>1545</v>
      </c>
      <c r="F75" s="9" t="s">
        <v>192</v>
      </c>
      <c r="G75" s="9" t="s">
        <v>194</v>
      </c>
      <c r="H75" s="87" t="s">
        <v>388</v>
      </c>
      <c r="I75" s="89">
        <v>4</v>
      </c>
      <c r="J75" s="89">
        <v>4</v>
      </c>
      <c r="K75" s="10" t="s">
        <v>294</v>
      </c>
      <c r="L75" s="9" t="s">
        <v>590</v>
      </c>
    </row>
    <row r="76" spans="3:17" s="6" customFormat="1" ht="15">
      <c r="C76" s="9">
        <v>71</v>
      </c>
      <c r="D76" s="9" t="s">
        <v>1230</v>
      </c>
      <c r="E76" s="82" t="s">
        <v>389</v>
      </c>
      <c r="F76" s="9" t="s">
        <v>192</v>
      </c>
      <c r="G76" s="9" t="s">
        <v>194</v>
      </c>
      <c r="H76" s="87" t="s">
        <v>388</v>
      </c>
      <c r="I76" s="89">
        <v>5</v>
      </c>
      <c r="J76" s="89">
        <v>6</v>
      </c>
      <c r="K76" s="10" t="s">
        <v>294</v>
      </c>
      <c r="L76" s="9" t="s">
        <v>590</v>
      </c>
    </row>
    <row r="77" spans="3:17" s="6" customFormat="1" ht="15">
      <c r="C77" s="9">
        <v>72</v>
      </c>
      <c r="D77" s="9" t="s">
        <v>1231</v>
      </c>
      <c r="E77" s="82" t="s">
        <v>390</v>
      </c>
      <c r="F77" s="9" t="s">
        <v>192</v>
      </c>
      <c r="G77" s="9" t="s">
        <v>194</v>
      </c>
      <c r="H77" s="87" t="s">
        <v>388</v>
      </c>
      <c r="I77" s="89">
        <v>7</v>
      </c>
      <c r="J77" s="89">
        <v>6</v>
      </c>
      <c r="K77" s="10" t="s">
        <v>294</v>
      </c>
      <c r="L77" s="9" t="s">
        <v>590</v>
      </c>
    </row>
    <row r="78" spans="3:17" s="6" customFormat="1" ht="15">
      <c r="C78" s="9">
        <v>73</v>
      </c>
      <c r="D78" s="9" t="s">
        <v>1232</v>
      </c>
      <c r="E78" s="82" t="s">
        <v>581</v>
      </c>
      <c r="F78" s="9" t="s">
        <v>192</v>
      </c>
      <c r="G78" s="9" t="s">
        <v>194</v>
      </c>
      <c r="H78" s="87" t="s">
        <v>388</v>
      </c>
      <c r="I78" s="89">
        <v>8</v>
      </c>
      <c r="J78" s="89">
        <v>4</v>
      </c>
      <c r="K78" s="10" t="s">
        <v>294</v>
      </c>
      <c r="L78" s="9" t="s">
        <v>590</v>
      </c>
    </row>
    <row r="79" spans="3:17" s="6" customFormat="1" ht="15">
      <c r="C79" s="9">
        <v>74</v>
      </c>
      <c r="D79" s="9" t="s">
        <v>1233</v>
      </c>
      <c r="E79" s="82" t="s">
        <v>396</v>
      </c>
      <c r="F79" s="9" t="s">
        <v>192</v>
      </c>
      <c r="G79" s="9" t="s">
        <v>194</v>
      </c>
      <c r="H79" s="87" t="s">
        <v>388</v>
      </c>
      <c r="I79" s="89">
        <v>8</v>
      </c>
      <c r="J79" s="89">
        <v>4</v>
      </c>
      <c r="K79" s="10" t="s">
        <v>294</v>
      </c>
      <c r="L79" s="9" t="s">
        <v>590</v>
      </c>
    </row>
    <row r="80" spans="3:17" s="6" customFormat="1" ht="15">
      <c r="C80" s="9">
        <v>75</v>
      </c>
      <c r="D80" s="9" t="s">
        <v>1234</v>
      </c>
      <c r="E80" s="82" t="s">
        <v>1546</v>
      </c>
      <c r="F80" s="9" t="s">
        <v>192</v>
      </c>
      <c r="G80" s="9" t="s">
        <v>194</v>
      </c>
      <c r="H80" s="87" t="s">
        <v>388</v>
      </c>
      <c r="I80" s="89">
        <v>6</v>
      </c>
      <c r="J80" s="89">
        <v>4</v>
      </c>
      <c r="K80" s="10" t="s">
        <v>334</v>
      </c>
      <c r="L80" s="9" t="s">
        <v>590</v>
      </c>
    </row>
    <row r="81" spans="3:12" s="6" customFormat="1" ht="15">
      <c r="C81" s="9">
        <v>76</v>
      </c>
      <c r="D81" s="9" t="s">
        <v>1235</v>
      </c>
      <c r="E81" s="82" t="s">
        <v>1547</v>
      </c>
      <c r="F81" s="9" t="s">
        <v>192</v>
      </c>
      <c r="G81" s="9" t="s">
        <v>194</v>
      </c>
      <c r="H81" s="87" t="s">
        <v>388</v>
      </c>
      <c r="I81" s="89">
        <v>8</v>
      </c>
      <c r="J81" s="89">
        <v>4</v>
      </c>
      <c r="K81" s="10" t="s">
        <v>334</v>
      </c>
      <c r="L81" s="9" t="s">
        <v>590</v>
      </c>
    </row>
    <row r="82" spans="3:12" s="6" customFormat="1" ht="15">
      <c r="C82" s="9">
        <v>77</v>
      </c>
      <c r="D82" s="9" t="s">
        <v>1236</v>
      </c>
      <c r="E82" s="82" t="s">
        <v>398</v>
      </c>
      <c r="F82" s="9" t="s">
        <v>194</v>
      </c>
      <c r="G82" s="9" t="s">
        <v>197</v>
      </c>
      <c r="H82" s="87" t="s">
        <v>388</v>
      </c>
      <c r="I82" s="89">
        <v>8</v>
      </c>
      <c r="J82" s="89">
        <v>4</v>
      </c>
      <c r="K82" s="10" t="s">
        <v>334</v>
      </c>
      <c r="L82" s="9" t="s">
        <v>590</v>
      </c>
    </row>
    <row r="83" spans="3:12" s="6" customFormat="1" ht="15">
      <c r="C83" s="9">
        <v>78</v>
      </c>
      <c r="D83" s="9" t="s">
        <v>1237</v>
      </c>
      <c r="E83" s="82" t="s">
        <v>1548</v>
      </c>
      <c r="F83" s="9" t="s">
        <v>194</v>
      </c>
      <c r="G83" s="9" t="s">
        <v>197</v>
      </c>
      <c r="H83" s="87" t="s">
        <v>388</v>
      </c>
      <c r="I83" s="89">
        <v>6</v>
      </c>
      <c r="J83" s="89">
        <v>4</v>
      </c>
      <c r="K83" s="10" t="s">
        <v>334</v>
      </c>
      <c r="L83" s="9" t="s">
        <v>590</v>
      </c>
    </row>
    <row r="84" spans="3:12" s="6" customFormat="1" ht="15">
      <c r="C84" s="9">
        <v>79</v>
      </c>
      <c r="D84" s="9" t="s">
        <v>1237</v>
      </c>
      <c r="E84" s="82" t="s">
        <v>1549</v>
      </c>
      <c r="F84" s="9" t="s">
        <v>194</v>
      </c>
      <c r="G84" s="9" t="s">
        <v>197</v>
      </c>
      <c r="H84" s="87" t="s">
        <v>388</v>
      </c>
      <c r="I84" s="89">
        <v>6</v>
      </c>
      <c r="J84" s="89">
        <v>4</v>
      </c>
      <c r="K84" s="10" t="s">
        <v>334</v>
      </c>
      <c r="L84" s="9" t="s">
        <v>590</v>
      </c>
    </row>
    <row r="85" spans="3:12" s="6" customFormat="1" ht="15">
      <c r="C85" s="9">
        <v>80</v>
      </c>
      <c r="D85" s="9" t="s">
        <v>1238</v>
      </c>
      <c r="E85" s="82" t="s">
        <v>580</v>
      </c>
      <c r="F85" s="9" t="s">
        <v>194</v>
      </c>
      <c r="G85" s="9" t="s">
        <v>197</v>
      </c>
      <c r="H85" s="87" t="s">
        <v>388</v>
      </c>
      <c r="I85" s="89">
        <v>8</v>
      </c>
      <c r="J85" s="89">
        <v>4</v>
      </c>
      <c r="K85" s="10" t="s">
        <v>334</v>
      </c>
      <c r="L85" s="9" t="s">
        <v>590</v>
      </c>
    </row>
    <row r="86" spans="3:12" s="6" customFormat="1" ht="15">
      <c r="C86" s="9">
        <v>81</v>
      </c>
      <c r="D86" s="9" t="s">
        <v>1239</v>
      </c>
      <c r="E86" s="82" t="s">
        <v>399</v>
      </c>
      <c r="F86" s="9" t="s">
        <v>194</v>
      </c>
      <c r="G86" s="9" t="s">
        <v>197</v>
      </c>
      <c r="H86" s="87" t="s">
        <v>388</v>
      </c>
      <c r="I86" s="89">
        <v>12</v>
      </c>
      <c r="J86" s="89">
        <v>3</v>
      </c>
      <c r="K86" s="10" t="s">
        <v>334</v>
      </c>
      <c r="L86" s="9" t="s">
        <v>590</v>
      </c>
    </row>
    <row r="87" spans="3:12" s="6" customFormat="1" ht="15">
      <c r="C87" s="9">
        <v>82</v>
      </c>
      <c r="D87" s="9" t="s">
        <v>1240</v>
      </c>
      <c r="E87" s="82" t="s">
        <v>1550</v>
      </c>
      <c r="F87" s="9" t="s">
        <v>398</v>
      </c>
      <c r="G87" s="9" t="s">
        <v>249</v>
      </c>
      <c r="H87" s="87" t="s">
        <v>388</v>
      </c>
      <c r="I87" s="89">
        <v>4.5</v>
      </c>
      <c r="J87" s="89">
        <v>4</v>
      </c>
      <c r="K87" s="10" t="s">
        <v>334</v>
      </c>
      <c r="L87" s="9" t="s">
        <v>590</v>
      </c>
    </row>
    <row r="88" spans="3:12" s="6" customFormat="1" ht="15">
      <c r="C88" s="9">
        <v>83</v>
      </c>
      <c r="D88" s="9" t="s">
        <v>1241</v>
      </c>
      <c r="E88" s="82" t="s">
        <v>600</v>
      </c>
      <c r="F88" s="9" t="s">
        <v>398</v>
      </c>
      <c r="G88" s="9" t="s">
        <v>249</v>
      </c>
      <c r="H88" s="87" t="s">
        <v>388</v>
      </c>
      <c r="I88" s="89">
        <v>8</v>
      </c>
      <c r="J88" s="89">
        <v>4</v>
      </c>
      <c r="K88" s="10" t="s">
        <v>334</v>
      </c>
      <c r="L88" s="9" t="s">
        <v>590</v>
      </c>
    </row>
    <row r="89" spans="3:12" s="6" customFormat="1" ht="15">
      <c r="C89" s="9">
        <v>84</v>
      </c>
      <c r="D89" s="9" t="s">
        <v>1242</v>
      </c>
      <c r="E89" s="82" t="s">
        <v>1551</v>
      </c>
      <c r="F89" s="9" t="s">
        <v>398</v>
      </c>
      <c r="G89" s="9" t="s">
        <v>249</v>
      </c>
      <c r="H89" s="87" t="s">
        <v>388</v>
      </c>
      <c r="I89" s="89">
        <v>11.5</v>
      </c>
      <c r="J89" s="89">
        <v>4</v>
      </c>
      <c r="K89" s="10" t="s">
        <v>334</v>
      </c>
      <c r="L89" s="9" t="s">
        <v>590</v>
      </c>
    </row>
    <row r="90" spans="3:12" s="6" customFormat="1" ht="15">
      <c r="C90" s="9">
        <v>85</v>
      </c>
      <c r="D90" s="9" t="s">
        <v>1243</v>
      </c>
      <c r="E90" s="82" t="s">
        <v>1552</v>
      </c>
      <c r="F90" s="9" t="s">
        <v>398</v>
      </c>
      <c r="G90" s="9" t="s">
        <v>249</v>
      </c>
      <c r="H90" s="87" t="s">
        <v>388</v>
      </c>
      <c r="I90" s="89">
        <v>11</v>
      </c>
      <c r="J90" s="89">
        <v>4</v>
      </c>
      <c r="K90" s="10" t="s">
        <v>334</v>
      </c>
      <c r="L90" s="9" t="s">
        <v>590</v>
      </c>
    </row>
    <row r="91" spans="3:12" s="6" customFormat="1" ht="15">
      <c r="C91" s="9">
        <v>86</v>
      </c>
      <c r="D91" s="9" t="s">
        <v>1244</v>
      </c>
      <c r="E91" s="82" t="s">
        <v>1540</v>
      </c>
      <c r="F91" s="9" t="s">
        <v>398</v>
      </c>
      <c r="G91" s="9" t="s">
        <v>249</v>
      </c>
      <c r="H91" s="87" t="s">
        <v>388</v>
      </c>
      <c r="I91" s="89">
        <v>8</v>
      </c>
      <c r="J91" s="89">
        <v>4</v>
      </c>
      <c r="K91" s="10" t="s">
        <v>334</v>
      </c>
      <c r="L91" s="9" t="s">
        <v>590</v>
      </c>
    </row>
    <row r="92" spans="3:12" s="6" customFormat="1" ht="15">
      <c r="C92" s="9">
        <v>87</v>
      </c>
      <c r="D92" s="9" t="s">
        <v>1245</v>
      </c>
      <c r="E92" s="82" t="s">
        <v>1553</v>
      </c>
      <c r="F92" s="9" t="s">
        <v>207</v>
      </c>
      <c r="G92" s="9" t="s">
        <v>208</v>
      </c>
      <c r="H92" s="87" t="s">
        <v>420</v>
      </c>
      <c r="I92" s="89">
        <v>2</v>
      </c>
      <c r="J92" s="89">
        <v>4</v>
      </c>
      <c r="K92" s="10" t="s">
        <v>334</v>
      </c>
      <c r="L92" s="9" t="s">
        <v>590</v>
      </c>
    </row>
    <row r="93" spans="3:12" s="6" customFormat="1" ht="15">
      <c r="C93" s="9">
        <v>88</v>
      </c>
      <c r="D93" s="9" t="s">
        <v>1246</v>
      </c>
      <c r="E93" s="82" t="s">
        <v>207</v>
      </c>
      <c r="F93" s="9" t="s">
        <v>207</v>
      </c>
      <c r="G93" s="9" t="s">
        <v>208</v>
      </c>
      <c r="H93" s="87" t="s">
        <v>420</v>
      </c>
      <c r="I93" s="89">
        <v>16.600000000000001</v>
      </c>
      <c r="J93" s="89">
        <v>4</v>
      </c>
      <c r="K93" s="10" t="s">
        <v>334</v>
      </c>
      <c r="L93" s="9" t="s">
        <v>590</v>
      </c>
    </row>
    <row r="94" spans="3:12" s="6" customFormat="1" ht="15">
      <c r="C94" s="9">
        <v>89</v>
      </c>
      <c r="D94" s="9" t="s">
        <v>1247</v>
      </c>
      <c r="E94" s="82" t="s">
        <v>442</v>
      </c>
      <c r="F94" s="9" t="s">
        <v>207</v>
      </c>
      <c r="G94" s="9" t="s">
        <v>208</v>
      </c>
      <c r="H94" s="87" t="s">
        <v>420</v>
      </c>
      <c r="I94" s="89">
        <v>12</v>
      </c>
      <c r="J94" s="89">
        <v>4</v>
      </c>
      <c r="K94" s="10" t="s">
        <v>294</v>
      </c>
      <c r="L94" s="9" t="s">
        <v>590</v>
      </c>
    </row>
    <row r="95" spans="3:12" s="6" customFormat="1" ht="15">
      <c r="C95" s="9">
        <v>90</v>
      </c>
      <c r="D95" s="9" t="s">
        <v>1248</v>
      </c>
      <c r="E95" s="82" t="s">
        <v>425</v>
      </c>
      <c r="F95" s="9" t="s">
        <v>207</v>
      </c>
      <c r="G95" s="9" t="s">
        <v>208</v>
      </c>
      <c r="H95" s="87" t="s">
        <v>420</v>
      </c>
      <c r="I95" s="89">
        <v>5</v>
      </c>
      <c r="J95" s="89">
        <v>4</v>
      </c>
      <c r="K95" s="10" t="s">
        <v>334</v>
      </c>
      <c r="L95" s="9" t="s">
        <v>590</v>
      </c>
    </row>
    <row r="96" spans="3:12" s="6" customFormat="1" ht="15">
      <c r="C96" s="9">
        <v>91</v>
      </c>
      <c r="D96" s="9" t="s">
        <v>1249</v>
      </c>
      <c r="E96" s="82" t="s">
        <v>426</v>
      </c>
      <c r="F96" s="9" t="s">
        <v>207</v>
      </c>
      <c r="G96" s="9" t="s">
        <v>208</v>
      </c>
      <c r="H96" s="87" t="s">
        <v>420</v>
      </c>
      <c r="I96" s="89">
        <v>4</v>
      </c>
      <c r="J96" s="89">
        <v>4</v>
      </c>
      <c r="K96" s="10" t="s">
        <v>334</v>
      </c>
      <c r="L96" s="9" t="s">
        <v>590</v>
      </c>
    </row>
    <row r="97" spans="3:12" s="6" customFormat="1" ht="15">
      <c r="C97" s="9">
        <v>92</v>
      </c>
      <c r="D97" s="9" t="s">
        <v>1250</v>
      </c>
      <c r="E97" s="82" t="s">
        <v>591</v>
      </c>
      <c r="F97" s="9" t="s">
        <v>207</v>
      </c>
      <c r="G97" s="9" t="s">
        <v>208</v>
      </c>
      <c r="H97" s="87" t="s">
        <v>420</v>
      </c>
      <c r="I97" s="89">
        <v>2.4</v>
      </c>
      <c r="J97" s="89">
        <v>4</v>
      </c>
      <c r="K97" s="10" t="s">
        <v>334</v>
      </c>
      <c r="L97" s="9" t="s">
        <v>590</v>
      </c>
    </row>
    <row r="98" spans="3:12" s="6" customFormat="1" ht="15">
      <c r="C98" s="9">
        <v>93</v>
      </c>
      <c r="D98" s="9" t="s">
        <v>1251</v>
      </c>
      <c r="E98" s="82" t="s">
        <v>427</v>
      </c>
      <c r="F98" s="9" t="s">
        <v>207</v>
      </c>
      <c r="G98" s="9" t="s">
        <v>208</v>
      </c>
      <c r="H98" s="87" t="s">
        <v>420</v>
      </c>
      <c r="I98" s="89">
        <v>3</v>
      </c>
      <c r="J98" s="89">
        <v>4</v>
      </c>
      <c r="K98" s="10" t="s">
        <v>334</v>
      </c>
      <c r="L98" s="9" t="s">
        <v>590</v>
      </c>
    </row>
    <row r="99" spans="3:12" s="6" customFormat="1" ht="15">
      <c r="C99" s="9">
        <v>94</v>
      </c>
      <c r="D99" s="9" t="s">
        <v>1252</v>
      </c>
      <c r="E99" s="82" t="s">
        <v>1554</v>
      </c>
      <c r="F99" s="9" t="s">
        <v>207</v>
      </c>
      <c r="G99" s="9" t="s">
        <v>208</v>
      </c>
      <c r="H99" s="87" t="s">
        <v>420</v>
      </c>
      <c r="I99" s="89">
        <v>12</v>
      </c>
      <c r="J99" s="89">
        <v>4</v>
      </c>
      <c r="K99" s="10" t="s">
        <v>294</v>
      </c>
      <c r="L99" s="9" t="s">
        <v>590</v>
      </c>
    </row>
    <row r="100" spans="3:12" s="6" customFormat="1" ht="15">
      <c r="C100" s="9">
        <v>95</v>
      </c>
      <c r="D100" s="9" t="s">
        <v>1253</v>
      </c>
      <c r="E100" s="82" t="s">
        <v>1555</v>
      </c>
      <c r="F100" s="9" t="s">
        <v>207</v>
      </c>
      <c r="G100" s="9" t="s">
        <v>208</v>
      </c>
      <c r="H100" s="87" t="s">
        <v>420</v>
      </c>
      <c r="I100" s="89">
        <v>5</v>
      </c>
      <c r="J100" s="89">
        <v>5</v>
      </c>
      <c r="K100" s="10" t="s">
        <v>334</v>
      </c>
      <c r="L100" s="9" t="s">
        <v>590</v>
      </c>
    </row>
    <row r="101" spans="3:12" s="6" customFormat="1" ht="15">
      <c r="C101" s="9">
        <v>96</v>
      </c>
      <c r="D101" s="9" t="s">
        <v>1254</v>
      </c>
      <c r="E101" s="82" t="s">
        <v>1556</v>
      </c>
      <c r="F101" s="9" t="s">
        <v>207</v>
      </c>
      <c r="G101" s="9" t="s">
        <v>208</v>
      </c>
      <c r="H101" s="87" t="s">
        <v>420</v>
      </c>
      <c r="I101" s="89">
        <v>3</v>
      </c>
      <c r="J101" s="89">
        <v>4</v>
      </c>
      <c r="K101" s="10" t="s">
        <v>334</v>
      </c>
      <c r="L101" s="9" t="s">
        <v>590</v>
      </c>
    </row>
    <row r="102" spans="3:12" s="6" customFormat="1" ht="15">
      <c r="C102" s="9">
        <v>97</v>
      </c>
      <c r="D102" s="9" t="s">
        <v>1255</v>
      </c>
      <c r="E102" s="82" t="s">
        <v>1557</v>
      </c>
      <c r="F102" s="9" t="s">
        <v>207</v>
      </c>
      <c r="G102" s="9" t="s">
        <v>208</v>
      </c>
      <c r="H102" s="87" t="s">
        <v>420</v>
      </c>
      <c r="I102" s="89">
        <v>3</v>
      </c>
      <c r="J102" s="89">
        <v>4</v>
      </c>
      <c r="K102" s="10" t="s">
        <v>334</v>
      </c>
      <c r="L102" s="9" t="s">
        <v>590</v>
      </c>
    </row>
    <row r="103" spans="3:12" s="6" customFormat="1" ht="15">
      <c r="C103" s="9">
        <v>98</v>
      </c>
      <c r="D103" s="9" t="s">
        <v>1256</v>
      </c>
      <c r="E103" s="82" t="s">
        <v>429</v>
      </c>
      <c r="F103" s="9" t="s">
        <v>207</v>
      </c>
      <c r="G103" s="9" t="s">
        <v>208</v>
      </c>
      <c r="H103" s="87" t="s">
        <v>420</v>
      </c>
      <c r="I103" s="89">
        <v>5</v>
      </c>
      <c r="J103" s="89">
        <v>4</v>
      </c>
      <c r="K103" s="10" t="s">
        <v>334</v>
      </c>
      <c r="L103" s="9" t="s">
        <v>590</v>
      </c>
    </row>
    <row r="104" spans="3:12" s="6" customFormat="1" ht="15">
      <c r="C104" s="9">
        <v>99</v>
      </c>
      <c r="D104" s="9" t="s">
        <v>1257</v>
      </c>
      <c r="E104" s="82" t="s">
        <v>421</v>
      </c>
      <c r="F104" s="9" t="s">
        <v>207</v>
      </c>
      <c r="G104" s="9" t="s">
        <v>208</v>
      </c>
      <c r="H104" s="87" t="s">
        <v>420</v>
      </c>
      <c r="I104" s="89">
        <v>4</v>
      </c>
      <c r="J104" s="89">
        <v>4</v>
      </c>
      <c r="K104" s="10" t="s">
        <v>334</v>
      </c>
      <c r="L104" s="9" t="s">
        <v>590</v>
      </c>
    </row>
    <row r="105" spans="3:12" s="6" customFormat="1" ht="15">
      <c r="C105" s="9">
        <v>100</v>
      </c>
      <c r="D105" s="9" t="s">
        <v>1258</v>
      </c>
      <c r="E105" s="82" t="s">
        <v>440</v>
      </c>
      <c r="F105" s="9" t="s">
        <v>207</v>
      </c>
      <c r="G105" s="9" t="s">
        <v>208</v>
      </c>
      <c r="H105" s="87" t="s">
        <v>420</v>
      </c>
      <c r="I105" s="89">
        <v>8</v>
      </c>
      <c r="J105" s="89">
        <v>4</v>
      </c>
      <c r="K105" s="10" t="s">
        <v>334</v>
      </c>
      <c r="L105" s="9" t="s">
        <v>590</v>
      </c>
    </row>
    <row r="106" spans="3:12" s="6" customFormat="1" ht="15">
      <c r="C106" s="9">
        <v>101</v>
      </c>
      <c r="D106" s="9" t="s">
        <v>1259</v>
      </c>
      <c r="E106" s="82" t="s">
        <v>430</v>
      </c>
      <c r="F106" s="9" t="s">
        <v>207</v>
      </c>
      <c r="G106" s="9" t="s">
        <v>208</v>
      </c>
      <c r="H106" s="87" t="s">
        <v>420</v>
      </c>
      <c r="I106" s="89">
        <v>3</v>
      </c>
      <c r="J106" s="89">
        <v>4</v>
      </c>
      <c r="K106" s="10" t="s">
        <v>334</v>
      </c>
      <c r="L106" s="9" t="s">
        <v>590</v>
      </c>
    </row>
    <row r="107" spans="3:12" s="6" customFormat="1" ht="15">
      <c r="C107" s="9">
        <v>102</v>
      </c>
      <c r="D107" s="9" t="s">
        <v>1260</v>
      </c>
      <c r="E107" s="82" t="s">
        <v>431</v>
      </c>
      <c r="F107" s="9" t="s">
        <v>208</v>
      </c>
      <c r="G107" s="9" t="s">
        <v>199</v>
      </c>
      <c r="H107" s="87" t="s">
        <v>420</v>
      </c>
      <c r="I107" s="89">
        <v>12</v>
      </c>
      <c r="J107" s="89">
        <v>4</v>
      </c>
      <c r="K107" s="10" t="s">
        <v>334</v>
      </c>
      <c r="L107" s="9" t="s">
        <v>590</v>
      </c>
    </row>
    <row r="108" spans="3:12" s="6" customFormat="1" ht="15">
      <c r="C108" s="9">
        <v>103</v>
      </c>
      <c r="D108" s="9" t="s">
        <v>1261</v>
      </c>
      <c r="E108" s="82" t="s">
        <v>432</v>
      </c>
      <c r="F108" s="9" t="s">
        <v>208</v>
      </c>
      <c r="G108" s="9" t="s">
        <v>199</v>
      </c>
      <c r="H108" s="87" t="s">
        <v>420</v>
      </c>
      <c r="I108" s="89">
        <v>2</v>
      </c>
      <c r="J108" s="89">
        <v>4</v>
      </c>
      <c r="K108" s="10" t="s">
        <v>334</v>
      </c>
      <c r="L108" s="9" t="s">
        <v>590</v>
      </c>
    </row>
    <row r="109" spans="3:12" s="6" customFormat="1" ht="15">
      <c r="C109" s="9">
        <v>104</v>
      </c>
      <c r="D109" s="9" t="s">
        <v>1262</v>
      </c>
      <c r="E109" s="82" t="s">
        <v>433</v>
      </c>
      <c r="F109" s="9" t="s">
        <v>208</v>
      </c>
      <c r="G109" s="9" t="s">
        <v>199</v>
      </c>
      <c r="H109" s="87" t="s">
        <v>420</v>
      </c>
      <c r="I109" s="89">
        <v>28</v>
      </c>
      <c r="J109" s="89">
        <v>4</v>
      </c>
      <c r="K109" s="10" t="s">
        <v>294</v>
      </c>
      <c r="L109" s="9" t="s">
        <v>590</v>
      </c>
    </row>
    <row r="110" spans="3:12" s="6" customFormat="1" ht="15">
      <c r="C110" s="9">
        <v>105</v>
      </c>
      <c r="D110" s="9" t="s">
        <v>1263</v>
      </c>
      <c r="E110" s="82" t="s">
        <v>434</v>
      </c>
      <c r="F110" s="9" t="s">
        <v>208</v>
      </c>
      <c r="G110" s="9" t="s">
        <v>199</v>
      </c>
      <c r="H110" s="87" t="s">
        <v>420</v>
      </c>
      <c r="I110" s="89">
        <v>2.5</v>
      </c>
      <c r="J110" s="89">
        <v>4</v>
      </c>
      <c r="K110" s="10" t="s">
        <v>334</v>
      </c>
      <c r="L110" s="9" t="s">
        <v>590</v>
      </c>
    </row>
    <row r="111" spans="3:12" s="6" customFormat="1" ht="15">
      <c r="C111" s="9">
        <v>106</v>
      </c>
      <c r="D111" s="9" t="s">
        <v>1264</v>
      </c>
      <c r="E111" s="82" t="s">
        <v>436</v>
      </c>
      <c r="F111" s="9" t="s">
        <v>208</v>
      </c>
      <c r="G111" s="9" t="s">
        <v>199</v>
      </c>
      <c r="H111" s="87" t="s">
        <v>420</v>
      </c>
      <c r="I111" s="89">
        <v>2.5</v>
      </c>
      <c r="J111" s="89">
        <v>4</v>
      </c>
      <c r="K111" s="10" t="s">
        <v>334</v>
      </c>
      <c r="L111" s="9" t="s">
        <v>590</v>
      </c>
    </row>
    <row r="112" spans="3:12" s="6" customFormat="1" ht="15">
      <c r="C112" s="9">
        <v>107</v>
      </c>
      <c r="D112" s="9" t="s">
        <v>1265</v>
      </c>
      <c r="E112" s="82" t="s">
        <v>435</v>
      </c>
      <c r="F112" s="9" t="s">
        <v>208</v>
      </c>
      <c r="G112" s="9" t="s">
        <v>199</v>
      </c>
      <c r="H112" s="87" t="s">
        <v>420</v>
      </c>
      <c r="I112" s="89">
        <v>2.5</v>
      </c>
      <c r="J112" s="89">
        <v>4</v>
      </c>
      <c r="K112" s="10" t="s">
        <v>334</v>
      </c>
      <c r="L112" s="9" t="s">
        <v>590</v>
      </c>
    </row>
    <row r="113" spans="3:12" s="6" customFormat="1" ht="15">
      <c r="C113" s="9">
        <v>108</v>
      </c>
      <c r="D113" s="9" t="s">
        <v>1266</v>
      </c>
      <c r="E113" s="82" t="s">
        <v>437</v>
      </c>
      <c r="F113" s="9" t="s">
        <v>208</v>
      </c>
      <c r="G113" s="9" t="s">
        <v>199</v>
      </c>
      <c r="H113" s="87" t="s">
        <v>420</v>
      </c>
      <c r="I113" s="89">
        <v>2.5</v>
      </c>
      <c r="J113" s="89">
        <v>4</v>
      </c>
      <c r="K113" s="10" t="s">
        <v>334</v>
      </c>
      <c r="L113" s="9" t="s">
        <v>590</v>
      </c>
    </row>
    <row r="114" spans="3:12" s="6" customFormat="1" ht="15">
      <c r="C114" s="9">
        <v>109</v>
      </c>
      <c r="D114" s="9" t="s">
        <v>1267</v>
      </c>
      <c r="E114" s="82" t="s">
        <v>438</v>
      </c>
      <c r="F114" s="9" t="s">
        <v>208</v>
      </c>
      <c r="G114" s="9" t="s">
        <v>199</v>
      </c>
      <c r="H114" s="87" t="s">
        <v>420</v>
      </c>
      <c r="I114" s="89">
        <v>2.5</v>
      </c>
      <c r="J114" s="89">
        <v>4</v>
      </c>
      <c r="K114" s="10" t="s">
        <v>334</v>
      </c>
      <c r="L114" s="9" t="s">
        <v>590</v>
      </c>
    </row>
    <row r="115" spans="3:12" s="6" customFormat="1" ht="15">
      <c r="C115" s="9">
        <v>110</v>
      </c>
      <c r="D115" s="9" t="s">
        <v>1268</v>
      </c>
      <c r="E115" s="82" t="s">
        <v>439</v>
      </c>
      <c r="F115" s="9" t="s">
        <v>208</v>
      </c>
      <c r="G115" s="9" t="s">
        <v>199</v>
      </c>
      <c r="H115" s="87" t="s">
        <v>420</v>
      </c>
      <c r="I115" s="89">
        <v>2.5</v>
      </c>
      <c r="J115" s="89">
        <v>4</v>
      </c>
      <c r="K115" s="10" t="s">
        <v>334</v>
      </c>
      <c r="L115" s="9" t="s">
        <v>590</v>
      </c>
    </row>
    <row r="116" spans="3:12" s="6" customFormat="1" ht="15">
      <c r="C116" s="9">
        <v>111</v>
      </c>
      <c r="D116" s="9" t="s">
        <v>1269</v>
      </c>
      <c r="E116" s="82" t="s">
        <v>441</v>
      </c>
      <c r="F116" s="9" t="s">
        <v>208</v>
      </c>
      <c r="G116" s="9" t="s">
        <v>199</v>
      </c>
      <c r="H116" s="87" t="s">
        <v>420</v>
      </c>
      <c r="I116" s="89">
        <v>2.5</v>
      </c>
      <c r="J116" s="89">
        <v>4</v>
      </c>
      <c r="K116" s="10" t="s">
        <v>334</v>
      </c>
      <c r="L116" s="9" t="s">
        <v>590</v>
      </c>
    </row>
    <row r="117" spans="3:12" s="6" customFormat="1" ht="15">
      <c r="C117" s="9">
        <v>112</v>
      </c>
      <c r="D117" s="9" t="s">
        <v>1270</v>
      </c>
      <c r="E117" s="82" t="s">
        <v>121</v>
      </c>
      <c r="F117" s="9" t="s">
        <v>208</v>
      </c>
      <c r="G117" s="9" t="s">
        <v>199</v>
      </c>
      <c r="H117" s="87" t="s">
        <v>420</v>
      </c>
      <c r="I117" s="89">
        <v>2.5</v>
      </c>
      <c r="J117" s="89">
        <v>4</v>
      </c>
      <c r="K117" s="10" t="s">
        <v>334</v>
      </c>
      <c r="L117" s="9" t="s">
        <v>590</v>
      </c>
    </row>
    <row r="118" spans="3:12" s="6" customFormat="1" ht="15">
      <c r="C118" s="9">
        <v>113</v>
      </c>
      <c r="D118" s="9" t="s">
        <v>1271</v>
      </c>
      <c r="E118" s="82" t="s">
        <v>442</v>
      </c>
      <c r="F118" s="9" t="s">
        <v>208</v>
      </c>
      <c r="G118" s="9" t="s">
        <v>199</v>
      </c>
      <c r="H118" s="87" t="s">
        <v>420</v>
      </c>
      <c r="I118" s="89">
        <v>3</v>
      </c>
      <c r="J118" s="89">
        <v>4</v>
      </c>
      <c r="K118" s="10" t="s">
        <v>334</v>
      </c>
      <c r="L118" s="9" t="s">
        <v>590</v>
      </c>
    </row>
    <row r="119" spans="3:12" s="6" customFormat="1" ht="15">
      <c r="C119" s="9">
        <v>114</v>
      </c>
      <c r="D119" s="9" t="s">
        <v>1272</v>
      </c>
      <c r="E119" s="82" t="s">
        <v>443</v>
      </c>
      <c r="F119" s="9" t="s">
        <v>208</v>
      </c>
      <c r="G119" s="9" t="s">
        <v>199</v>
      </c>
      <c r="H119" s="87" t="s">
        <v>420</v>
      </c>
      <c r="I119" s="89">
        <v>7</v>
      </c>
      <c r="J119" s="89">
        <v>4</v>
      </c>
      <c r="K119" s="10" t="s">
        <v>334</v>
      </c>
      <c r="L119" s="9" t="s">
        <v>590</v>
      </c>
    </row>
    <row r="120" spans="3:12" s="6" customFormat="1" ht="15">
      <c r="C120" s="9">
        <v>115</v>
      </c>
      <c r="D120" s="9" t="s">
        <v>1273</v>
      </c>
      <c r="E120" s="82" t="s">
        <v>444</v>
      </c>
      <c r="F120" s="9" t="s">
        <v>208</v>
      </c>
      <c r="G120" s="9" t="s">
        <v>199</v>
      </c>
      <c r="H120" s="87" t="s">
        <v>420</v>
      </c>
      <c r="I120" s="89">
        <v>5</v>
      </c>
      <c r="J120" s="89">
        <v>4</v>
      </c>
      <c r="K120" s="10" t="s">
        <v>334</v>
      </c>
      <c r="L120" s="9" t="s">
        <v>590</v>
      </c>
    </row>
    <row r="121" spans="3:12" s="6" customFormat="1" ht="15">
      <c r="C121" s="9">
        <v>116</v>
      </c>
      <c r="D121" s="9" t="s">
        <v>1274</v>
      </c>
      <c r="E121" s="82" t="s">
        <v>446</v>
      </c>
      <c r="F121" s="9" t="s">
        <v>208</v>
      </c>
      <c r="G121" s="9" t="s">
        <v>199</v>
      </c>
      <c r="H121" s="87" t="s">
        <v>420</v>
      </c>
      <c r="I121" s="89">
        <v>4</v>
      </c>
      <c r="J121" s="89">
        <v>4</v>
      </c>
      <c r="K121" s="10" t="s">
        <v>334</v>
      </c>
      <c r="L121" s="9" t="s">
        <v>590</v>
      </c>
    </row>
    <row r="122" spans="3:12" s="6" customFormat="1" ht="15">
      <c r="C122" s="9">
        <v>117</v>
      </c>
      <c r="D122" s="9" t="s">
        <v>1275</v>
      </c>
      <c r="E122" s="82" t="s">
        <v>445</v>
      </c>
      <c r="F122" s="9" t="s">
        <v>208</v>
      </c>
      <c r="G122" s="9" t="s">
        <v>199</v>
      </c>
      <c r="H122" s="87" t="s">
        <v>420</v>
      </c>
      <c r="I122" s="89">
        <v>1.5</v>
      </c>
      <c r="J122" s="89">
        <v>4</v>
      </c>
      <c r="K122" s="10" t="s">
        <v>334</v>
      </c>
      <c r="L122" s="9" t="s">
        <v>590</v>
      </c>
    </row>
    <row r="123" spans="3:12" s="6" customFormat="1" ht="15">
      <c r="C123" s="9">
        <v>118</v>
      </c>
      <c r="D123" s="9" t="s">
        <v>1276</v>
      </c>
      <c r="E123" s="82" t="s">
        <v>447</v>
      </c>
      <c r="F123" s="9" t="s">
        <v>208</v>
      </c>
      <c r="G123" s="9" t="s">
        <v>199</v>
      </c>
      <c r="H123" s="87" t="s">
        <v>420</v>
      </c>
      <c r="I123" s="89">
        <v>5</v>
      </c>
      <c r="J123" s="89">
        <v>4</v>
      </c>
      <c r="K123" s="10" t="s">
        <v>334</v>
      </c>
      <c r="L123" s="9" t="s">
        <v>590</v>
      </c>
    </row>
    <row r="124" spans="3:12" s="6" customFormat="1" ht="15">
      <c r="C124" s="9">
        <v>119</v>
      </c>
      <c r="D124" s="9" t="s">
        <v>1277</v>
      </c>
      <c r="E124" s="82" t="s">
        <v>323</v>
      </c>
      <c r="F124" s="9" t="s">
        <v>208</v>
      </c>
      <c r="G124" s="9" t="s">
        <v>199</v>
      </c>
      <c r="H124" s="87" t="s">
        <v>420</v>
      </c>
      <c r="I124" s="89">
        <v>6</v>
      </c>
      <c r="J124" s="89">
        <v>4</v>
      </c>
      <c r="K124" s="10" t="s">
        <v>334</v>
      </c>
      <c r="L124" s="9" t="s">
        <v>590</v>
      </c>
    </row>
    <row r="125" spans="3:12" s="6" customFormat="1" ht="15">
      <c r="C125" s="9">
        <v>120</v>
      </c>
      <c r="D125" s="9" t="s">
        <v>1278</v>
      </c>
      <c r="E125" s="82" t="s">
        <v>1558</v>
      </c>
      <c r="F125" s="9" t="s">
        <v>199</v>
      </c>
      <c r="G125" s="9" t="s">
        <v>242</v>
      </c>
      <c r="H125" s="87" t="s">
        <v>420</v>
      </c>
      <c r="I125" s="89">
        <v>6</v>
      </c>
      <c r="J125" s="89">
        <v>5</v>
      </c>
      <c r="K125" s="10" t="s">
        <v>334</v>
      </c>
      <c r="L125" s="9" t="s">
        <v>590</v>
      </c>
    </row>
    <row r="126" spans="3:12" s="6" customFormat="1" ht="15">
      <c r="C126" s="9">
        <v>121</v>
      </c>
      <c r="D126" s="9" t="s">
        <v>1279</v>
      </c>
      <c r="E126" s="82" t="s">
        <v>458</v>
      </c>
      <c r="F126" s="9" t="s">
        <v>199</v>
      </c>
      <c r="G126" s="9" t="s">
        <v>242</v>
      </c>
      <c r="H126" s="87" t="s">
        <v>420</v>
      </c>
      <c r="I126" s="89">
        <v>6</v>
      </c>
      <c r="J126" s="89">
        <v>5</v>
      </c>
      <c r="K126" s="10" t="s">
        <v>334</v>
      </c>
      <c r="L126" s="9" t="s">
        <v>590</v>
      </c>
    </row>
    <row r="127" spans="3:12" s="6" customFormat="1" ht="15">
      <c r="C127" s="9">
        <v>122</v>
      </c>
      <c r="D127" s="9" t="s">
        <v>1280</v>
      </c>
      <c r="E127" s="82" t="s">
        <v>459</v>
      </c>
      <c r="F127" s="9" t="s">
        <v>199</v>
      </c>
      <c r="G127" s="9" t="s">
        <v>242</v>
      </c>
      <c r="H127" s="87" t="s">
        <v>420</v>
      </c>
      <c r="I127" s="89">
        <v>12</v>
      </c>
      <c r="J127" s="89">
        <v>5</v>
      </c>
      <c r="K127" s="10" t="s">
        <v>334</v>
      </c>
      <c r="L127" s="9" t="s">
        <v>590</v>
      </c>
    </row>
    <row r="128" spans="3:12" s="6" customFormat="1" ht="15">
      <c r="C128" s="9">
        <v>123</v>
      </c>
      <c r="D128" s="9" t="s">
        <v>1281</v>
      </c>
      <c r="E128" s="82" t="s">
        <v>200</v>
      </c>
      <c r="F128" s="9" t="s">
        <v>242</v>
      </c>
      <c r="G128" s="9" t="s">
        <v>200</v>
      </c>
      <c r="H128" s="87" t="s">
        <v>420</v>
      </c>
      <c r="I128" s="89">
        <v>8</v>
      </c>
      <c r="J128" s="89">
        <v>5</v>
      </c>
      <c r="K128" s="10" t="s">
        <v>334</v>
      </c>
      <c r="L128" s="9" t="s">
        <v>590</v>
      </c>
    </row>
    <row r="129" spans="3:12" s="6" customFormat="1" ht="15">
      <c r="C129" s="9">
        <v>124</v>
      </c>
      <c r="D129" s="9" t="s">
        <v>1282</v>
      </c>
      <c r="E129" s="82" t="s">
        <v>327</v>
      </c>
      <c r="F129" s="9" t="s">
        <v>203</v>
      </c>
      <c r="G129" s="9" t="s">
        <v>204</v>
      </c>
      <c r="H129" s="87" t="s">
        <v>420</v>
      </c>
      <c r="I129" s="89">
        <v>17</v>
      </c>
      <c r="J129" s="89">
        <v>4</v>
      </c>
      <c r="K129" s="10" t="s">
        <v>334</v>
      </c>
      <c r="L129" s="9" t="s">
        <v>590</v>
      </c>
    </row>
    <row r="130" spans="3:12" s="6" customFormat="1" ht="15">
      <c r="C130" s="9">
        <v>125</v>
      </c>
      <c r="D130" s="9" t="s">
        <v>1283</v>
      </c>
      <c r="E130" s="82" t="s">
        <v>448</v>
      </c>
      <c r="F130" s="9" t="s">
        <v>203</v>
      </c>
      <c r="G130" s="9" t="s">
        <v>204</v>
      </c>
      <c r="H130" s="87" t="s">
        <v>420</v>
      </c>
      <c r="I130" s="89">
        <v>20</v>
      </c>
      <c r="J130" s="89">
        <v>4</v>
      </c>
      <c r="K130" s="10" t="s">
        <v>334</v>
      </c>
      <c r="L130" s="9" t="s">
        <v>590</v>
      </c>
    </row>
    <row r="131" spans="3:12" s="6" customFormat="1" ht="15">
      <c r="C131" s="9">
        <v>126</v>
      </c>
      <c r="D131" s="9" t="s">
        <v>1284</v>
      </c>
      <c r="E131" s="82" t="s">
        <v>449</v>
      </c>
      <c r="F131" s="9" t="s">
        <v>203</v>
      </c>
      <c r="G131" s="9" t="s">
        <v>204</v>
      </c>
      <c r="H131" s="87" t="s">
        <v>420</v>
      </c>
      <c r="I131" s="89">
        <v>18</v>
      </c>
      <c r="J131" s="89">
        <v>4</v>
      </c>
      <c r="K131" s="10" t="s">
        <v>334</v>
      </c>
      <c r="L131" s="9" t="s">
        <v>590</v>
      </c>
    </row>
    <row r="132" spans="3:12" s="6" customFormat="1" ht="15">
      <c r="C132" s="9">
        <v>127</v>
      </c>
      <c r="D132" s="9" t="s">
        <v>1285</v>
      </c>
      <c r="E132" s="82" t="s">
        <v>450</v>
      </c>
      <c r="F132" s="9" t="s">
        <v>204</v>
      </c>
      <c r="G132" s="9" t="s">
        <v>205</v>
      </c>
      <c r="H132" s="87" t="s">
        <v>420</v>
      </c>
      <c r="I132" s="89">
        <v>72</v>
      </c>
      <c r="J132" s="89">
        <v>4</v>
      </c>
      <c r="K132" s="10" t="s">
        <v>334</v>
      </c>
      <c r="L132" s="9" t="s">
        <v>590</v>
      </c>
    </row>
    <row r="133" spans="3:12" s="6" customFormat="1" ht="15">
      <c r="C133" s="9">
        <v>128</v>
      </c>
      <c r="D133" s="9" t="s">
        <v>1286</v>
      </c>
      <c r="E133" s="82" t="s">
        <v>451</v>
      </c>
      <c r="F133" s="9" t="s">
        <v>204</v>
      </c>
      <c r="G133" s="9" t="s">
        <v>205</v>
      </c>
      <c r="H133" s="87" t="s">
        <v>420</v>
      </c>
      <c r="I133" s="89">
        <v>10</v>
      </c>
      <c r="J133" s="89">
        <v>4</v>
      </c>
      <c r="K133" s="10" t="s">
        <v>334</v>
      </c>
      <c r="L133" s="9" t="s">
        <v>590</v>
      </c>
    </row>
    <row r="134" spans="3:12" s="6" customFormat="1" ht="15">
      <c r="C134" s="9">
        <v>129</v>
      </c>
      <c r="D134" s="9" t="s">
        <v>1287</v>
      </c>
      <c r="E134" s="82" t="s">
        <v>452</v>
      </c>
      <c r="F134" s="9" t="s">
        <v>204</v>
      </c>
      <c r="G134" s="9" t="s">
        <v>205</v>
      </c>
      <c r="H134" s="87" t="s">
        <v>420</v>
      </c>
      <c r="I134" s="89">
        <v>13</v>
      </c>
      <c r="J134" s="89">
        <v>4</v>
      </c>
      <c r="K134" s="10" t="s">
        <v>334</v>
      </c>
      <c r="L134" s="9" t="s">
        <v>590</v>
      </c>
    </row>
    <row r="135" spans="3:12" s="6" customFormat="1" ht="15">
      <c r="C135" s="9">
        <v>130</v>
      </c>
      <c r="D135" s="9" t="s">
        <v>1288</v>
      </c>
      <c r="E135" s="82" t="s">
        <v>453</v>
      </c>
      <c r="F135" s="9" t="s">
        <v>204</v>
      </c>
      <c r="G135" s="9" t="s">
        <v>205</v>
      </c>
      <c r="H135" s="87" t="s">
        <v>420</v>
      </c>
      <c r="I135" s="89">
        <v>8</v>
      </c>
      <c r="J135" s="89">
        <v>4</v>
      </c>
      <c r="K135" s="10" t="s">
        <v>334</v>
      </c>
      <c r="L135" s="9" t="s">
        <v>590</v>
      </c>
    </row>
    <row r="136" spans="3:12" s="6" customFormat="1" ht="15">
      <c r="C136" s="9">
        <v>131</v>
      </c>
      <c r="D136" s="9" t="s">
        <v>1289</v>
      </c>
      <c r="E136" s="82" t="s">
        <v>454</v>
      </c>
      <c r="F136" s="9" t="s">
        <v>201</v>
      </c>
      <c r="G136" s="9" t="s">
        <v>248</v>
      </c>
      <c r="H136" s="87" t="s">
        <v>420</v>
      </c>
      <c r="I136" s="89">
        <v>5</v>
      </c>
      <c r="J136" s="89">
        <v>4</v>
      </c>
      <c r="K136" s="10" t="s">
        <v>334</v>
      </c>
      <c r="L136" s="9" t="s">
        <v>590</v>
      </c>
    </row>
    <row r="137" spans="3:12" s="6" customFormat="1" ht="15">
      <c r="C137" s="9">
        <v>132</v>
      </c>
      <c r="D137" s="9" t="s">
        <v>1290</v>
      </c>
      <c r="E137" s="82" t="s">
        <v>455</v>
      </c>
      <c r="F137" s="9" t="s">
        <v>201</v>
      </c>
      <c r="G137" s="9" t="s">
        <v>248</v>
      </c>
      <c r="H137" s="87" t="s">
        <v>420</v>
      </c>
      <c r="I137" s="89">
        <v>4</v>
      </c>
      <c r="J137" s="89">
        <v>4</v>
      </c>
      <c r="K137" s="10" t="s">
        <v>334</v>
      </c>
      <c r="L137" s="9" t="s">
        <v>590</v>
      </c>
    </row>
    <row r="138" spans="3:12" s="6" customFormat="1" ht="15">
      <c r="C138" s="9">
        <v>133</v>
      </c>
      <c r="D138" s="9" t="s">
        <v>1291</v>
      </c>
      <c r="E138" s="82" t="s">
        <v>456</v>
      </c>
      <c r="F138" s="9" t="s">
        <v>201</v>
      </c>
      <c r="G138" s="9" t="s">
        <v>248</v>
      </c>
      <c r="H138" s="87" t="s">
        <v>420</v>
      </c>
      <c r="I138" s="89">
        <v>6</v>
      </c>
      <c r="J138" s="89">
        <v>4</v>
      </c>
      <c r="K138" s="10" t="s">
        <v>334</v>
      </c>
      <c r="L138" s="9" t="s">
        <v>590</v>
      </c>
    </row>
    <row r="139" spans="3:12" s="6" customFormat="1" ht="15">
      <c r="C139" s="9">
        <v>134</v>
      </c>
      <c r="D139" s="9" t="s">
        <v>1292</v>
      </c>
      <c r="E139" s="82" t="s">
        <v>401</v>
      </c>
      <c r="F139" s="9" t="s">
        <v>201</v>
      </c>
      <c r="G139" s="9" t="s">
        <v>248</v>
      </c>
      <c r="H139" s="87" t="s">
        <v>420</v>
      </c>
      <c r="I139" s="89">
        <v>6</v>
      </c>
      <c r="J139" s="89">
        <v>5</v>
      </c>
      <c r="K139" s="10" t="s">
        <v>334</v>
      </c>
      <c r="L139" s="9" t="s">
        <v>590</v>
      </c>
    </row>
    <row r="140" spans="3:12" s="6" customFormat="1" ht="15">
      <c r="C140" s="9">
        <v>135</v>
      </c>
      <c r="D140" s="9" t="s">
        <v>1293</v>
      </c>
      <c r="E140" s="82" t="s">
        <v>400</v>
      </c>
      <c r="F140" s="9" t="s">
        <v>201</v>
      </c>
      <c r="G140" s="9" t="s">
        <v>248</v>
      </c>
      <c r="H140" s="87" t="s">
        <v>420</v>
      </c>
      <c r="I140" s="89">
        <v>8</v>
      </c>
      <c r="J140" s="89">
        <v>4</v>
      </c>
      <c r="K140" s="10" t="s">
        <v>334</v>
      </c>
      <c r="L140" s="9" t="s">
        <v>590</v>
      </c>
    </row>
    <row r="141" spans="3:12" s="6" customFormat="1" ht="15">
      <c r="C141" s="9">
        <v>136</v>
      </c>
      <c r="D141" s="9" t="s">
        <v>1294</v>
      </c>
      <c r="E141" s="82" t="s">
        <v>457</v>
      </c>
      <c r="F141" s="9" t="s">
        <v>201</v>
      </c>
      <c r="G141" s="9" t="s">
        <v>248</v>
      </c>
      <c r="H141" s="87" t="s">
        <v>420</v>
      </c>
      <c r="I141" s="89">
        <v>11</v>
      </c>
      <c r="J141" s="89">
        <v>4</v>
      </c>
      <c r="K141" s="10" t="s">
        <v>334</v>
      </c>
      <c r="L141" s="9" t="s">
        <v>590</v>
      </c>
    </row>
    <row r="142" spans="3:12" s="6" customFormat="1" ht="15">
      <c r="C142" s="9">
        <v>137</v>
      </c>
      <c r="D142" s="9" t="s">
        <v>1295</v>
      </c>
      <c r="E142" s="82" t="s">
        <v>1559</v>
      </c>
      <c r="F142" s="9" t="s">
        <v>248</v>
      </c>
      <c r="G142" s="9" t="s">
        <v>198</v>
      </c>
      <c r="H142" s="87" t="s">
        <v>420</v>
      </c>
      <c r="I142" s="89">
        <v>2</v>
      </c>
      <c r="J142" s="89">
        <v>4</v>
      </c>
      <c r="K142" s="10" t="s">
        <v>334</v>
      </c>
      <c r="L142" s="9" t="s">
        <v>590</v>
      </c>
    </row>
    <row r="143" spans="3:12" s="6" customFormat="1" ht="15">
      <c r="C143" s="9">
        <v>138</v>
      </c>
      <c r="D143" s="9" t="s">
        <v>1296</v>
      </c>
      <c r="E143" s="82" t="s">
        <v>198</v>
      </c>
      <c r="F143" s="9" t="s">
        <v>248</v>
      </c>
      <c r="G143" s="9" t="s">
        <v>198</v>
      </c>
      <c r="H143" s="87" t="s">
        <v>420</v>
      </c>
      <c r="I143" s="89">
        <v>4</v>
      </c>
      <c r="J143" s="89">
        <v>4</v>
      </c>
      <c r="K143" s="10" t="s">
        <v>334</v>
      </c>
      <c r="L143" s="9" t="s">
        <v>590</v>
      </c>
    </row>
    <row r="144" spans="3:12" s="6" customFormat="1" ht="15">
      <c r="C144" s="9">
        <v>139</v>
      </c>
      <c r="D144" s="9" t="s">
        <v>1297</v>
      </c>
      <c r="E144" s="82" t="s">
        <v>142</v>
      </c>
      <c r="F144" s="9" t="s">
        <v>142</v>
      </c>
      <c r="G144" s="9" t="s">
        <v>143</v>
      </c>
      <c r="H144" s="87" t="s">
        <v>413</v>
      </c>
      <c r="I144" s="89">
        <v>4.2</v>
      </c>
      <c r="J144" s="89">
        <v>6</v>
      </c>
      <c r="K144" s="10" t="s">
        <v>334</v>
      </c>
      <c r="L144" s="9" t="s">
        <v>590</v>
      </c>
    </row>
    <row r="145" spans="3:20" s="6" customFormat="1" ht="15">
      <c r="C145" s="9">
        <v>140</v>
      </c>
      <c r="D145" s="9" t="s">
        <v>1298</v>
      </c>
      <c r="E145" s="82" t="s">
        <v>144</v>
      </c>
      <c r="F145" s="9" t="s">
        <v>142</v>
      </c>
      <c r="G145" s="9" t="s">
        <v>143</v>
      </c>
      <c r="H145" s="87" t="s">
        <v>413</v>
      </c>
      <c r="I145" s="89">
        <v>1.3</v>
      </c>
      <c r="J145" s="89">
        <v>6</v>
      </c>
      <c r="K145" s="10" t="s">
        <v>334</v>
      </c>
      <c r="L145" s="9" t="s">
        <v>590</v>
      </c>
    </row>
    <row r="146" spans="3:20" s="6" customFormat="1" ht="15">
      <c r="C146" s="9">
        <v>141</v>
      </c>
      <c r="D146" s="9" t="s">
        <v>1299</v>
      </c>
      <c r="E146" s="82" t="s">
        <v>414</v>
      </c>
      <c r="F146" s="9" t="s">
        <v>142</v>
      </c>
      <c r="G146" s="9" t="s">
        <v>143</v>
      </c>
      <c r="H146" s="87" t="s">
        <v>413</v>
      </c>
      <c r="I146" s="89">
        <v>21.7</v>
      </c>
      <c r="J146" s="89">
        <v>4</v>
      </c>
      <c r="K146" s="10" t="s">
        <v>294</v>
      </c>
      <c r="L146" s="9" t="s">
        <v>590</v>
      </c>
    </row>
    <row r="147" spans="3:20" s="6" customFormat="1" ht="15">
      <c r="C147" s="9">
        <v>142</v>
      </c>
      <c r="D147" s="9" t="s">
        <v>1300</v>
      </c>
      <c r="E147" s="82" t="s">
        <v>415</v>
      </c>
      <c r="F147" s="9" t="s">
        <v>142</v>
      </c>
      <c r="G147" s="9" t="s">
        <v>143</v>
      </c>
      <c r="H147" s="87" t="s">
        <v>413</v>
      </c>
      <c r="I147" s="89">
        <v>6</v>
      </c>
      <c r="J147" s="89">
        <v>5</v>
      </c>
      <c r="K147" s="10" t="s">
        <v>294</v>
      </c>
      <c r="L147" s="9" t="s">
        <v>590</v>
      </c>
    </row>
    <row r="148" spans="3:20" s="6" customFormat="1" ht="15">
      <c r="C148" s="9">
        <v>143</v>
      </c>
      <c r="D148" s="9" t="s">
        <v>1301</v>
      </c>
      <c r="E148" s="82" t="s">
        <v>416</v>
      </c>
      <c r="F148" s="9" t="s">
        <v>143</v>
      </c>
      <c r="G148" s="9" t="s">
        <v>147</v>
      </c>
      <c r="H148" s="87" t="s">
        <v>413</v>
      </c>
      <c r="I148" s="89">
        <v>6</v>
      </c>
      <c r="J148" s="89">
        <v>5</v>
      </c>
      <c r="K148" s="10" t="s">
        <v>334</v>
      </c>
      <c r="L148" s="9" t="s">
        <v>590</v>
      </c>
    </row>
    <row r="149" spans="3:20" s="6" customFormat="1" ht="15">
      <c r="C149" s="9">
        <v>144</v>
      </c>
      <c r="D149" s="9" t="s">
        <v>1302</v>
      </c>
      <c r="E149" s="82" t="s">
        <v>143</v>
      </c>
      <c r="F149" s="9" t="s">
        <v>143</v>
      </c>
      <c r="G149" s="9" t="s">
        <v>147</v>
      </c>
      <c r="H149" s="87" t="s">
        <v>413</v>
      </c>
      <c r="I149" s="89">
        <v>4</v>
      </c>
      <c r="J149" s="89">
        <v>5</v>
      </c>
      <c r="K149" s="10" t="s">
        <v>294</v>
      </c>
      <c r="L149" s="9" t="s">
        <v>590</v>
      </c>
    </row>
    <row r="150" spans="3:20" s="6" customFormat="1" ht="15">
      <c r="C150" s="9">
        <v>145</v>
      </c>
      <c r="D150" s="9" t="s">
        <v>1303</v>
      </c>
      <c r="E150" s="82" t="s">
        <v>417</v>
      </c>
      <c r="F150" s="9" t="s">
        <v>143</v>
      </c>
      <c r="G150" s="9" t="s">
        <v>147</v>
      </c>
      <c r="H150" s="87" t="s">
        <v>413</v>
      </c>
      <c r="I150" s="89">
        <v>4</v>
      </c>
      <c r="J150" s="89">
        <v>6</v>
      </c>
      <c r="K150" s="10" t="s">
        <v>334</v>
      </c>
      <c r="L150" s="9" t="s">
        <v>590</v>
      </c>
    </row>
    <row r="151" spans="3:20" s="6" customFormat="1" ht="15">
      <c r="C151" s="9">
        <v>146</v>
      </c>
      <c r="D151" s="9" t="s">
        <v>1304</v>
      </c>
      <c r="E151" s="82" t="s">
        <v>418</v>
      </c>
      <c r="F151" s="9" t="s">
        <v>143</v>
      </c>
      <c r="G151" s="9" t="s">
        <v>147</v>
      </c>
      <c r="H151" s="87" t="s">
        <v>413</v>
      </c>
      <c r="I151" s="89">
        <v>6</v>
      </c>
      <c r="J151" s="89">
        <v>5</v>
      </c>
      <c r="K151" s="10" t="s">
        <v>334</v>
      </c>
      <c r="L151" s="9" t="s">
        <v>590</v>
      </c>
    </row>
    <row r="152" spans="3:20" s="6" customFormat="1" ht="15">
      <c r="C152" s="9">
        <v>147</v>
      </c>
      <c r="D152" s="9" t="s">
        <v>1305</v>
      </c>
      <c r="E152" s="82" t="s">
        <v>206</v>
      </c>
      <c r="F152" s="9" t="s">
        <v>206</v>
      </c>
      <c r="G152" s="9" t="s">
        <v>207</v>
      </c>
      <c r="H152" s="87" t="s">
        <v>413</v>
      </c>
      <c r="I152" s="89">
        <v>4.2</v>
      </c>
      <c r="J152" s="89">
        <v>4</v>
      </c>
      <c r="K152" s="10" t="s">
        <v>334</v>
      </c>
      <c r="L152" s="9" t="s">
        <v>590</v>
      </c>
    </row>
    <row r="153" spans="3:20" s="6" customFormat="1" ht="15">
      <c r="C153" s="9">
        <v>148</v>
      </c>
      <c r="D153" s="9" t="s">
        <v>1306</v>
      </c>
      <c r="E153" s="82" t="s">
        <v>421</v>
      </c>
      <c r="F153" s="9" t="s">
        <v>206</v>
      </c>
      <c r="G153" s="9" t="s">
        <v>207</v>
      </c>
      <c r="H153" s="87" t="s">
        <v>413</v>
      </c>
      <c r="I153" s="89">
        <v>3.5</v>
      </c>
      <c r="J153" s="89">
        <v>4</v>
      </c>
      <c r="K153" s="10" t="s">
        <v>334</v>
      </c>
      <c r="L153" s="9" t="s">
        <v>590</v>
      </c>
    </row>
    <row r="154" spans="3:20" s="6" customFormat="1" ht="15">
      <c r="C154" s="9">
        <v>149</v>
      </c>
      <c r="D154" s="9" t="s">
        <v>1307</v>
      </c>
      <c r="E154" s="82" t="s">
        <v>422</v>
      </c>
      <c r="F154" s="9" t="s">
        <v>206</v>
      </c>
      <c r="G154" s="9" t="s">
        <v>207</v>
      </c>
      <c r="H154" s="87" t="s">
        <v>413</v>
      </c>
      <c r="I154" s="89">
        <v>4.4000000000000004</v>
      </c>
      <c r="J154" s="89">
        <v>4</v>
      </c>
      <c r="K154" s="10" t="s">
        <v>334</v>
      </c>
      <c r="L154" s="9" t="s">
        <v>590</v>
      </c>
    </row>
    <row r="155" spans="3:20" s="6" customFormat="1" ht="15">
      <c r="C155" s="9">
        <v>150</v>
      </c>
      <c r="D155" s="9" t="s">
        <v>1308</v>
      </c>
      <c r="E155" s="82" t="s">
        <v>1560</v>
      </c>
      <c r="F155" s="9" t="s">
        <v>206</v>
      </c>
      <c r="G155" s="9" t="s">
        <v>207</v>
      </c>
      <c r="H155" s="87" t="s">
        <v>413</v>
      </c>
      <c r="I155" s="89">
        <v>8</v>
      </c>
      <c r="J155" s="89">
        <v>4</v>
      </c>
      <c r="K155" s="10" t="s">
        <v>334</v>
      </c>
      <c r="L155" s="9" t="s">
        <v>590</v>
      </c>
    </row>
    <row r="156" spans="3:20" s="6" customFormat="1" ht="15">
      <c r="C156" s="9">
        <v>151</v>
      </c>
      <c r="D156" s="9" t="s">
        <v>1309</v>
      </c>
      <c r="E156" s="82" t="s">
        <v>423</v>
      </c>
      <c r="F156" s="9" t="s">
        <v>206</v>
      </c>
      <c r="G156" s="9" t="s">
        <v>207</v>
      </c>
      <c r="H156" s="87" t="s">
        <v>413</v>
      </c>
      <c r="I156" s="89">
        <v>11.2</v>
      </c>
      <c r="J156" s="89">
        <v>4</v>
      </c>
      <c r="K156" s="10" t="s">
        <v>334</v>
      </c>
      <c r="L156" s="9" t="s">
        <v>590</v>
      </c>
    </row>
    <row r="157" spans="3:20" s="6" customFormat="1" ht="15">
      <c r="C157" s="9">
        <v>152</v>
      </c>
      <c r="D157" s="9" t="s">
        <v>1310</v>
      </c>
      <c r="E157" s="82" t="s">
        <v>1561</v>
      </c>
      <c r="F157" s="9" t="s">
        <v>206</v>
      </c>
      <c r="G157" s="9" t="s">
        <v>207</v>
      </c>
      <c r="H157" s="87" t="s">
        <v>413</v>
      </c>
      <c r="I157" s="89">
        <v>6</v>
      </c>
      <c r="J157" s="89">
        <v>4</v>
      </c>
      <c r="K157" s="11" t="s">
        <v>334</v>
      </c>
      <c r="L157" s="9" t="s">
        <v>590</v>
      </c>
      <c r="P157" s="12" t="s">
        <v>192</v>
      </c>
      <c r="Q157" s="13"/>
      <c r="R157" s="14"/>
      <c r="S157" s="15">
        <v>8</v>
      </c>
      <c r="T157" s="15">
        <v>4</v>
      </c>
    </row>
    <row r="158" spans="3:20" s="6" customFormat="1" ht="15">
      <c r="C158" s="9">
        <v>153</v>
      </c>
      <c r="D158" s="9" t="s">
        <v>1311</v>
      </c>
      <c r="E158" s="82" t="s">
        <v>424</v>
      </c>
      <c r="F158" s="9" t="s">
        <v>206</v>
      </c>
      <c r="G158" s="9" t="s">
        <v>207</v>
      </c>
      <c r="H158" s="87" t="s">
        <v>413</v>
      </c>
      <c r="I158" s="89">
        <v>12</v>
      </c>
      <c r="J158" s="89">
        <v>4</v>
      </c>
      <c r="K158" s="11" t="s">
        <v>334</v>
      </c>
      <c r="L158" s="9" t="s">
        <v>599</v>
      </c>
      <c r="P158" s="12" t="s">
        <v>389</v>
      </c>
      <c r="Q158" s="12"/>
      <c r="R158" s="16"/>
      <c r="S158" s="17">
        <v>5</v>
      </c>
      <c r="T158" s="17">
        <v>6</v>
      </c>
    </row>
    <row r="159" spans="3:20" s="6" customFormat="1" ht="15">
      <c r="C159" s="9">
        <v>154</v>
      </c>
      <c r="D159" s="9" t="s">
        <v>1312</v>
      </c>
      <c r="E159" s="82" t="s">
        <v>491</v>
      </c>
      <c r="F159" s="9" t="s">
        <v>63</v>
      </c>
      <c r="G159" s="9" t="s">
        <v>68</v>
      </c>
      <c r="H159" s="87" t="s">
        <v>403</v>
      </c>
      <c r="I159" s="89">
        <v>3</v>
      </c>
      <c r="J159" s="89">
        <v>6</v>
      </c>
      <c r="K159" s="11" t="s">
        <v>334</v>
      </c>
      <c r="L159" s="9" t="s">
        <v>590</v>
      </c>
      <c r="P159" s="12" t="s">
        <v>390</v>
      </c>
      <c r="Q159" s="12"/>
      <c r="R159" s="16"/>
      <c r="S159" s="17">
        <v>7</v>
      </c>
      <c r="T159" s="17">
        <v>6</v>
      </c>
    </row>
    <row r="160" spans="3:20" s="6" customFormat="1" ht="15">
      <c r="C160" s="9">
        <v>155</v>
      </c>
      <c r="D160" s="9" t="s">
        <v>1313</v>
      </c>
      <c r="E160" s="82" t="s">
        <v>492</v>
      </c>
      <c r="F160" s="9" t="s">
        <v>63</v>
      </c>
      <c r="G160" s="9" t="s">
        <v>68</v>
      </c>
      <c r="H160" s="87" t="s">
        <v>403</v>
      </c>
      <c r="I160" s="89">
        <v>5.5</v>
      </c>
      <c r="J160" s="89">
        <v>5.8</v>
      </c>
      <c r="K160" s="11" t="s">
        <v>334</v>
      </c>
      <c r="L160" s="9" t="s">
        <v>590</v>
      </c>
      <c r="P160" s="12" t="s">
        <v>391</v>
      </c>
      <c r="Q160" s="12"/>
      <c r="R160" s="16"/>
      <c r="S160" s="17">
        <v>8</v>
      </c>
      <c r="T160" s="17">
        <v>4</v>
      </c>
    </row>
    <row r="161" spans="3:20" s="6" customFormat="1" ht="15">
      <c r="C161" s="9">
        <v>156</v>
      </c>
      <c r="D161" s="9" t="s">
        <v>1314</v>
      </c>
      <c r="E161" s="82" t="s">
        <v>493</v>
      </c>
      <c r="F161" s="9" t="s">
        <v>63</v>
      </c>
      <c r="G161" s="9" t="s">
        <v>68</v>
      </c>
      <c r="H161" s="87" t="s">
        <v>403</v>
      </c>
      <c r="I161" s="90">
        <v>3.5</v>
      </c>
      <c r="J161" s="90">
        <v>6</v>
      </c>
      <c r="K161" s="11" t="s">
        <v>334</v>
      </c>
      <c r="L161" s="9" t="s">
        <v>590</v>
      </c>
      <c r="P161" s="12" t="s">
        <v>392</v>
      </c>
      <c r="Q161" s="12"/>
      <c r="R161" s="16"/>
      <c r="S161" s="17">
        <v>5</v>
      </c>
      <c r="T161" s="17">
        <v>6</v>
      </c>
    </row>
    <row r="162" spans="3:20" s="6" customFormat="1" ht="15">
      <c r="C162" s="9">
        <v>157</v>
      </c>
      <c r="D162" s="9" t="s">
        <v>1315</v>
      </c>
      <c r="E162" s="82" t="s">
        <v>494</v>
      </c>
      <c r="F162" s="9" t="s">
        <v>63</v>
      </c>
      <c r="G162" s="9" t="s">
        <v>68</v>
      </c>
      <c r="H162" s="87" t="s">
        <v>403</v>
      </c>
      <c r="I162" s="89">
        <v>3.5</v>
      </c>
      <c r="J162" s="89">
        <v>6</v>
      </c>
      <c r="K162" s="11" t="s">
        <v>334</v>
      </c>
      <c r="L162" s="9" t="s">
        <v>599</v>
      </c>
      <c r="P162" s="12" t="s">
        <v>393</v>
      </c>
      <c r="Q162" s="12"/>
      <c r="R162" s="16"/>
      <c r="S162" s="17">
        <v>8</v>
      </c>
      <c r="T162" s="17">
        <v>4</v>
      </c>
    </row>
    <row r="163" spans="3:20" s="6" customFormat="1" ht="15">
      <c r="C163" s="9">
        <v>158</v>
      </c>
      <c r="D163" s="9" t="s">
        <v>1316</v>
      </c>
      <c r="E163" s="82" t="s">
        <v>495</v>
      </c>
      <c r="F163" s="9" t="s">
        <v>63</v>
      </c>
      <c r="G163" s="9" t="s">
        <v>68</v>
      </c>
      <c r="H163" s="87" t="s">
        <v>403</v>
      </c>
      <c r="I163" s="89">
        <v>3</v>
      </c>
      <c r="J163" s="89">
        <v>6.5</v>
      </c>
      <c r="K163" s="11" t="s">
        <v>334</v>
      </c>
      <c r="L163" s="9" t="s">
        <v>590</v>
      </c>
      <c r="P163" s="12" t="s">
        <v>394</v>
      </c>
      <c r="Q163" s="12"/>
      <c r="R163" s="16"/>
      <c r="S163" s="17">
        <v>6</v>
      </c>
      <c r="T163" s="17">
        <v>4</v>
      </c>
    </row>
    <row r="164" spans="3:20" s="6" customFormat="1" ht="15">
      <c r="C164" s="9">
        <v>159</v>
      </c>
      <c r="D164" s="9" t="s">
        <v>1317</v>
      </c>
      <c r="E164" s="82" t="s">
        <v>481</v>
      </c>
      <c r="F164" s="9" t="s">
        <v>63</v>
      </c>
      <c r="G164" s="9" t="s">
        <v>68</v>
      </c>
      <c r="H164" s="87" t="s">
        <v>403</v>
      </c>
      <c r="I164" s="89">
        <v>3</v>
      </c>
      <c r="J164" s="89">
        <v>6.5</v>
      </c>
      <c r="K164" s="11" t="s">
        <v>334</v>
      </c>
      <c r="L164" s="9" t="s">
        <v>590</v>
      </c>
      <c r="P164" s="12" t="s">
        <v>395</v>
      </c>
      <c r="Q164" s="12"/>
      <c r="R164" s="16"/>
      <c r="S164" s="17">
        <v>8</v>
      </c>
      <c r="T164" s="17">
        <v>4</v>
      </c>
    </row>
    <row r="165" spans="3:20" s="6" customFormat="1" ht="15">
      <c r="C165" s="9">
        <v>160</v>
      </c>
      <c r="D165" s="9" t="s">
        <v>1318</v>
      </c>
      <c r="E165" s="82" t="s">
        <v>141</v>
      </c>
      <c r="F165" s="9" t="s">
        <v>63</v>
      </c>
      <c r="G165" s="9" t="s">
        <v>68</v>
      </c>
      <c r="H165" s="87" t="s">
        <v>403</v>
      </c>
      <c r="I165" s="89">
        <v>3.5</v>
      </c>
      <c r="J165" s="89">
        <v>6</v>
      </c>
      <c r="K165" s="11" t="s">
        <v>334</v>
      </c>
      <c r="L165" s="9" t="s">
        <v>590</v>
      </c>
      <c r="P165" s="12" t="s">
        <v>396</v>
      </c>
      <c r="Q165" s="12"/>
      <c r="R165" s="16"/>
      <c r="S165" s="17">
        <v>8</v>
      </c>
      <c r="T165" s="17">
        <v>4</v>
      </c>
    </row>
    <row r="166" spans="3:20" s="6" customFormat="1" ht="15">
      <c r="C166" s="9">
        <v>161</v>
      </c>
      <c r="D166" s="9" t="s">
        <v>1319</v>
      </c>
      <c r="E166" s="82" t="s">
        <v>405</v>
      </c>
      <c r="F166" s="9" t="s">
        <v>63</v>
      </c>
      <c r="G166" s="9" t="s">
        <v>68</v>
      </c>
      <c r="H166" s="87" t="s">
        <v>403</v>
      </c>
      <c r="I166" s="89">
        <v>4</v>
      </c>
      <c r="J166" s="89">
        <v>4</v>
      </c>
      <c r="K166" s="11" t="s">
        <v>294</v>
      </c>
      <c r="L166" s="9" t="s">
        <v>590</v>
      </c>
      <c r="P166" s="12" t="s">
        <v>397</v>
      </c>
      <c r="Q166" s="12"/>
      <c r="R166" s="16"/>
      <c r="S166" s="17">
        <v>8</v>
      </c>
      <c r="T166" s="17">
        <v>4</v>
      </c>
    </row>
    <row r="167" spans="3:20" s="6" customFormat="1" ht="15">
      <c r="C167" s="9">
        <v>162</v>
      </c>
      <c r="D167" s="9" t="s">
        <v>1320</v>
      </c>
      <c r="E167" s="82" t="s">
        <v>404</v>
      </c>
      <c r="F167" s="9" t="s">
        <v>68</v>
      </c>
      <c r="G167" s="9" t="s">
        <v>87</v>
      </c>
      <c r="H167" s="87" t="s">
        <v>403</v>
      </c>
      <c r="I167" s="89">
        <v>2.6</v>
      </c>
      <c r="J167" s="89">
        <v>5</v>
      </c>
      <c r="K167" s="11" t="s">
        <v>294</v>
      </c>
      <c r="L167" s="9" t="s">
        <v>590</v>
      </c>
      <c r="P167" s="12" t="s">
        <v>398</v>
      </c>
      <c r="Q167" s="12"/>
      <c r="R167" s="16"/>
      <c r="S167" s="17">
        <v>9</v>
      </c>
      <c r="T167" s="17">
        <v>4</v>
      </c>
    </row>
    <row r="168" spans="3:20" s="6" customFormat="1" ht="15">
      <c r="C168" s="9">
        <v>163</v>
      </c>
      <c r="D168" s="9" t="s">
        <v>1321</v>
      </c>
      <c r="E168" s="82" t="s">
        <v>406</v>
      </c>
      <c r="F168" s="9" t="s">
        <v>68</v>
      </c>
      <c r="G168" s="9" t="s">
        <v>87</v>
      </c>
      <c r="H168" s="87" t="s">
        <v>403</v>
      </c>
      <c r="I168" s="89">
        <v>3.5</v>
      </c>
      <c r="J168" s="89">
        <v>6</v>
      </c>
      <c r="K168" s="11" t="s">
        <v>294</v>
      </c>
      <c r="L168" s="9" t="s">
        <v>590</v>
      </c>
      <c r="P168" s="12" t="s">
        <v>399</v>
      </c>
      <c r="Q168" s="12"/>
      <c r="R168" s="16"/>
      <c r="S168" s="17">
        <v>12</v>
      </c>
      <c r="T168" s="17">
        <v>3</v>
      </c>
    </row>
    <row r="169" spans="3:20" s="6" customFormat="1" ht="15">
      <c r="C169" s="9">
        <v>164</v>
      </c>
      <c r="D169" s="9" t="s">
        <v>1322</v>
      </c>
      <c r="E169" s="82" t="s">
        <v>1562</v>
      </c>
      <c r="F169" s="9" t="s">
        <v>87</v>
      </c>
      <c r="G169" s="9" t="s">
        <v>206</v>
      </c>
      <c r="H169" s="87" t="s">
        <v>403</v>
      </c>
      <c r="I169" s="89">
        <v>5</v>
      </c>
      <c r="J169" s="89">
        <v>4</v>
      </c>
      <c r="K169" s="11" t="s">
        <v>334</v>
      </c>
      <c r="L169" s="9" t="s">
        <v>590</v>
      </c>
      <c r="P169" s="12" t="s">
        <v>400</v>
      </c>
      <c r="Q169" s="12"/>
      <c r="R169" s="18"/>
      <c r="S169" s="17">
        <v>14</v>
      </c>
      <c r="T169" s="17">
        <v>4</v>
      </c>
    </row>
    <row r="170" spans="3:20" s="6" customFormat="1" ht="15">
      <c r="C170" s="9">
        <v>165</v>
      </c>
      <c r="D170" s="9" t="s">
        <v>1323</v>
      </c>
      <c r="E170" s="82" t="s">
        <v>410</v>
      </c>
      <c r="F170" s="9" t="s">
        <v>87</v>
      </c>
      <c r="G170" s="9" t="s">
        <v>206</v>
      </c>
      <c r="H170" s="87" t="s">
        <v>403</v>
      </c>
      <c r="I170" s="89">
        <v>2</v>
      </c>
      <c r="J170" s="89">
        <v>4</v>
      </c>
      <c r="K170" s="11" t="s">
        <v>334</v>
      </c>
      <c r="L170" s="9" t="s">
        <v>590</v>
      </c>
      <c r="P170" s="19" t="s">
        <v>401</v>
      </c>
      <c r="Q170" s="19"/>
      <c r="R170" s="20"/>
      <c r="S170" s="21">
        <v>13</v>
      </c>
      <c r="T170" s="21">
        <v>3</v>
      </c>
    </row>
    <row r="171" spans="3:20" s="6" customFormat="1" ht="15">
      <c r="C171" s="9">
        <v>166</v>
      </c>
      <c r="D171" s="9" t="s">
        <v>1324</v>
      </c>
      <c r="E171" s="82" t="s">
        <v>407</v>
      </c>
      <c r="F171" s="9" t="s">
        <v>227</v>
      </c>
      <c r="G171" s="9" t="s">
        <v>228</v>
      </c>
      <c r="H171" s="87" t="s">
        <v>403</v>
      </c>
      <c r="I171" s="89">
        <v>5</v>
      </c>
      <c r="J171" s="89">
        <v>4</v>
      </c>
      <c r="K171" s="11" t="s">
        <v>334</v>
      </c>
      <c r="L171" s="9" t="s">
        <v>590</v>
      </c>
    </row>
    <row r="172" spans="3:20" s="6" customFormat="1" ht="15">
      <c r="C172" s="9">
        <v>167</v>
      </c>
      <c r="D172" s="9" t="s">
        <v>1325</v>
      </c>
      <c r="E172" s="82" t="s">
        <v>618</v>
      </c>
      <c r="F172" s="9" t="s">
        <v>227</v>
      </c>
      <c r="G172" s="9" t="s">
        <v>228</v>
      </c>
      <c r="H172" s="87" t="s">
        <v>403</v>
      </c>
      <c r="I172" s="89">
        <v>5</v>
      </c>
      <c r="J172" s="89">
        <v>4</v>
      </c>
      <c r="K172" s="10" t="s">
        <v>334</v>
      </c>
      <c r="L172" s="9" t="s">
        <v>590</v>
      </c>
    </row>
    <row r="173" spans="3:20" s="6" customFormat="1" ht="15">
      <c r="C173" s="9">
        <v>168</v>
      </c>
      <c r="D173" s="9" t="s">
        <v>1326</v>
      </c>
      <c r="E173" s="82" t="s">
        <v>408</v>
      </c>
      <c r="F173" s="9" t="s">
        <v>227</v>
      </c>
      <c r="G173" s="9" t="s">
        <v>228</v>
      </c>
      <c r="H173" s="87" t="s">
        <v>403</v>
      </c>
      <c r="I173" s="89">
        <v>2</v>
      </c>
      <c r="J173" s="89">
        <v>4</v>
      </c>
      <c r="K173" s="10" t="s">
        <v>334</v>
      </c>
      <c r="L173" s="9" t="s">
        <v>590</v>
      </c>
    </row>
    <row r="174" spans="3:20" s="6" customFormat="1" ht="15">
      <c r="C174" s="9">
        <v>169</v>
      </c>
      <c r="D174" s="9" t="s">
        <v>1327</v>
      </c>
      <c r="E174" s="82" t="s">
        <v>381</v>
      </c>
      <c r="F174" s="9" t="s">
        <v>105</v>
      </c>
      <c r="G174" s="9" t="s">
        <v>190</v>
      </c>
      <c r="H174" s="87" t="s">
        <v>380</v>
      </c>
      <c r="I174" s="89">
        <v>8.5</v>
      </c>
      <c r="J174" s="89">
        <v>5.7</v>
      </c>
      <c r="K174" s="10" t="s">
        <v>294</v>
      </c>
      <c r="L174" s="9" t="s">
        <v>590</v>
      </c>
    </row>
    <row r="175" spans="3:20" s="6" customFormat="1" ht="15">
      <c r="C175" s="9">
        <v>170</v>
      </c>
      <c r="D175" s="9" t="s">
        <v>1328</v>
      </c>
      <c r="E175" s="82" t="s">
        <v>190</v>
      </c>
      <c r="F175" s="9" t="s">
        <v>190</v>
      </c>
      <c r="G175" s="9" t="s">
        <v>192</v>
      </c>
      <c r="H175" s="87" t="s">
        <v>380</v>
      </c>
      <c r="I175" s="89">
        <v>15</v>
      </c>
      <c r="J175" s="89">
        <v>6</v>
      </c>
      <c r="K175" s="10" t="s">
        <v>334</v>
      </c>
      <c r="L175" s="9" t="s">
        <v>590</v>
      </c>
    </row>
    <row r="176" spans="3:20" s="6" customFormat="1" ht="15">
      <c r="C176" s="9">
        <v>171</v>
      </c>
      <c r="D176" s="9" t="s">
        <v>1329</v>
      </c>
      <c r="E176" s="82" t="s">
        <v>383</v>
      </c>
      <c r="F176" s="9" t="s">
        <v>190</v>
      </c>
      <c r="G176" s="9" t="s">
        <v>192</v>
      </c>
      <c r="H176" s="87" t="s">
        <v>380</v>
      </c>
      <c r="I176" s="89">
        <v>9</v>
      </c>
      <c r="J176" s="89">
        <v>5</v>
      </c>
      <c r="K176" s="10" t="s">
        <v>334</v>
      </c>
      <c r="L176" s="9" t="s">
        <v>590</v>
      </c>
    </row>
    <row r="177" spans="3:16" s="6" customFormat="1" ht="15">
      <c r="C177" s="9">
        <v>172</v>
      </c>
      <c r="D177" s="9" t="s">
        <v>1330</v>
      </c>
      <c r="E177" s="82" t="s">
        <v>384</v>
      </c>
      <c r="F177" s="9" t="s">
        <v>190</v>
      </c>
      <c r="G177" s="9" t="s">
        <v>192</v>
      </c>
      <c r="H177" s="87" t="s">
        <v>380</v>
      </c>
      <c r="I177" s="89">
        <v>8</v>
      </c>
      <c r="J177" s="89">
        <v>5</v>
      </c>
      <c r="K177" s="10" t="s">
        <v>334</v>
      </c>
      <c r="L177" s="9" t="s">
        <v>590</v>
      </c>
    </row>
    <row r="178" spans="3:16" s="6" customFormat="1" ht="15">
      <c r="C178" s="9">
        <v>173</v>
      </c>
      <c r="D178" s="9" t="s">
        <v>1331</v>
      </c>
      <c r="E178" s="82" t="s">
        <v>1563</v>
      </c>
      <c r="F178" s="9" t="s">
        <v>190</v>
      </c>
      <c r="G178" s="9" t="s">
        <v>192</v>
      </c>
      <c r="H178" s="87" t="s">
        <v>380</v>
      </c>
      <c r="I178" s="89">
        <v>4.5</v>
      </c>
      <c r="J178" s="89">
        <v>5</v>
      </c>
      <c r="K178" s="10" t="s">
        <v>334</v>
      </c>
      <c r="L178" s="9" t="s">
        <v>590</v>
      </c>
    </row>
    <row r="179" spans="3:16" s="6" customFormat="1" ht="15">
      <c r="C179" s="9">
        <v>174</v>
      </c>
      <c r="D179" s="9" t="s">
        <v>1332</v>
      </c>
      <c r="E179" s="82" t="s">
        <v>382</v>
      </c>
      <c r="F179" s="9" t="s">
        <v>191</v>
      </c>
      <c r="G179" s="9" t="s">
        <v>190</v>
      </c>
      <c r="H179" s="87" t="s">
        <v>380</v>
      </c>
      <c r="I179" s="89">
        <v>31</v>
      </c>
      <c r="J179" s="89">
        <v>3.1</v>
      </c>
      <c r="K179" s="10" t="s">
        <v>334</v>
      </c>
      <c r="L179" s="9" t="s">
        <v>590</v>
      </c>
    </row>
    <row r="180" spans="3:16" s="6" customFormat="1" ht="15">
      <c r="C180" s="9">
        <v>175</v>
      </c>
      <c r="D180" s="9" t="s">
        <v>1333</v>
      </c>
      <c r="E180" s="82" t="s">
        <v>186</v>
      </c>
      <c r="F180" s="9" t="s">
        <v>186</v>
      </c>
      <c r="G180" s="9" t="s">
        <v>615</v>
      </c>
      <c r="H180" s="87" t="s">
        <v>380</v>
      </c>
      <c r="I180" s="89">
        <v>5</v>
      </c>
      <c r="J180" s="89">
        <v>3.5</v>
      </c>
      <c r="K180" s="10" t="s">
        <v>334</v>
      </c>
      <c r="L180" s="9" t="s">
        <v>590</v>
      </c>
    </row>
    <row r="181" spans="3:16" s="6" customFormat="1" ht="15">
      <c r="C181" s="9">
        <v>176</v>
      </c>
      <c r="D181" s="9" t="s">
        <v>1334</v>
      </c>
      <c r="E181" s="83" t="s">
        <v>375</v>
      </c>
      <c r="F181" s="9" t="s">
        <v>186</v>
      </c>
      <c r="G181" s="9" t="s">
        <v>615</v>
      </c>
      <c r="H181" s="87" t="s">
        <v>380</v>
      </c>
      <c r="I181" s="89">
        <v>9.1999999999999993</v>
      </c>
      <c r="J181" s="89">
        <v>5.3</v>
      </c>
      <c r="K181" s="10" t="s">
        <v>334</v>
      </c>
      <c r="L181" s="9" t="s">
        <v>590</v>
      </c>
    </row>
    <row r="182" spans="3:16" s="6" customFormat="1" ht="15">
      <c r="C182" s="9">
        <v>177</v>
      </c>
      <c r="D182" s="9" t="s">
        <v>1335</v>
      </c>
      <c r="E182" s="83" t="s">
        <v>1564</v>
      </c>
      <c r="F182" s="9" t="s">
        <v>186</v>
      </c>
      <c r="G182" s="9" t="s">
        <v>615</v>
      </c>
      <c r="H182" s="87" t="s">
        <v>380</v>
      </c>
      <c r="I182" s="89">
        <v>18.2</v>
      </c>
      <c r="J182" s="89">
        <v>6.3</v>
      </c>
      <c r="K182" s="10" t="s">
        <v>334</v>
      </c>
      <c r="L182" s="9" t="s">
        <v>590</v>
      </c>
    </row>
    <row r="183" spans="3:16" s="6" customFormat="1" ht="15">
      <c r="C183" s="9">
        <v>178</v>
      </c>
      <c r="D183" s="9" t="s">
        <v>1336</v>
      </c>
      <c r="E183" s="83" t="s">
        <v>1564</v>
      </c>
      <c r="F183" s="9" t="s">
        <v>186</v>
      </c>
      <c r="G183" s="9" t="s">
        <v>615</v>
      </c>
      <c r="H183" s="87" t="s">
        <v>380</v>
      </c>
      <c r="I183" s="89">
        <v>5</v>
      </c>
      <c r="J183" s="89">
        <v>6.3</v>
      </c>
      <c r="K183" s="10" t="s">
        <v>334</v>
      </c>
      <c r="L183" s="9" t="s">
        <v>590</v>
      </c>
    </row>
    <row r="184" spans="3:16" s="6" customFormat="1" ht="15">
      <c r="C184" s="9">
        <v>179</v>
      </c>
      <c r="D184" s="9" t="s">
        <v>1337</v>
      </c>
      <c r="E184" s="82" t="s">
        <v>1565</v>
      </c>
      <c r="F184" s="9" t="s">
        <v>1623</v>
      </c>
      <c r="G184" s="9" t="s">
        <v>189</v>
      </c>
      <c r="H184" s="87" t="s">
        <v>380</v>
      </c>
      <c r="I184" s="89">
        <v>6</v>
      </c>
      <c r="J184" s="89">
        <v>3</v>
      </c>
      <c r="K184" s="10" t="s">
        <v>1636</v>
      </c>
      <c r="L184" s="9" t="s">
        <v>590</v>
      </c>
    </row>
    <row r="185" spans="3:16" s="6" customFormat="1" ht="15">
      <c r="C185" s="9">
        <v>180</v>
      </c>
      <c r="D185" s="9" t="s">
        <v>1338</v>
      </c>
      <c r="E185" s="82" t="s">
        <v>1566</v>
      </c>
      <c r="F185" s="9" t="s">
        <v>183</v>
      </c>
      <c r="G185" s="9" t="s">
        <v>189</v>
      </c>
      <c r="H185" s="87" t="s">
        <v>380</v>
      </c>
      <c r="I185" s="89">
        <v>3</v>
      </c>
      <c r="J185" s="89">
        <v>6</v>
      </c>
      <c r="K185" s="10" t="s">
        <v>334</v>
      </c>
      <c r="L185" s="9" t="s">
        <v>590</v>
      </c>
    </row>
    <row r="186" spans="3:16" s="6" customFormat="1" ht="15">
      <c r="C186" s="9">
        <v>181</v>
      </c>
      <c r="D186" s="9" t="s">
        <v>1339</v>
      </c>
      <c r="E186" s="82" t="s">
        <v>1567</v>
      </c>
      <c r="F186" s="9" t="s">
        <v>183</v>
      </c>
      <c r="G186" s="9" t="s">
        <v>189</v>
      </c>
      <c r="H186" s="87" t="s">
        <v>380</v>
      </c>
      <c r="I186" s="89">
        <v>3</v>
      </c>
      <c r="J186" s="89">
        <v>6</v>
      </c>
      <c r="K186" s="10" t="s">
        <v>334</v>
      </c>
      <c r="L186" s="9" t="s">
        <v>590</v>
      </c>
    </row>
    <row r="187" spans="3:16" s="6" customFormat="1" ht="16.5">
      <c r="C187" s="9">
        <v>182</v>
      </c>
      <c r="D187" s="9" t="s">
        <v>1340</v>
      </c>
      <c r="E187" s="82" t="s">
        <v>1568</v>
      </c>
      <c r="F187" s="9" t="s">
        <v>183</v>
      </c>
      <c r="G187" s="9" t="s">
        <v>189</v>
      </c>
      <c r="H187" s="87" t="s">
        <v>380</v>
      </c>
      <c r="I187" s="89">
        <v>12</v>
      </c>
      <c r="J187" s="89">
        <v>4</v>
      </c>
      <c r="K187" s="10" t="s">
        <v>334</v>
      </c>
      <c r="L187" s="9" t="s">
        <v>590</v>
      </c>
      <c r="P187" s="22" t="s">
        <v>604</v>
      </c>
    </row>
    <row r="188" spans="3:16" s="6" customFormat="1" ht="16.5">
      <c r="C188" s="9">
        <v>183</v>
      </c>
      <c r="D188" s="9" t="s">
        <v>1341</v>
      </c>
      <c r="E188" s="82" t="s">
        <v>1569</v>
      </c>
      <c r="F188" s="9" t="s">
        <v>183</v>
      </c>
      <c r="G188" s="9" t="s">
        <v>189</v>
      </c>
      <c r="H188" s="87" t="s">
        <v>380</v>
      </c>
      <c r="I188" s="89">
        <v>3</v>
      </c>
      <c r="J188" s="89">
        <v>6</v>
      </c>
      <c r="K188" s="10" t="s">
        <v>334</v>
      </c>
      <c r="L188" s="9" t="s">
        <v>590</v>
      </c>
      <c r="P188" s="22" t="s">
        <v>605</v>
      </c>
    </row>
    <row r="189" spans="3:16" s="6" customFormat="1" ht="16.5">
      <c r="C189" s="9">
        <v>184</v>
      </c>
      <c r="D189" s="9" t="s">
        <v>1342</v>
      </c>
      <c r="E189" s="82" t="s">
        <v>1570</v>
      </c>
      <c r="F189" s="9" t="s">
        <v>183</v>
      </c>
      <c r="G189" s="9" t="s">
        <v>189</v>
      </c>
      <c r="H189" s="87" t="s">
        <v>380</v>
      </c>
      <c r="I189" s="89">
        <v>20</v>
      </c>
      <c r="J189" s="89">
        <v>6</v>
      </c>
      <c r="K189" s="10" t="s">
        <v>334</v>
      </c>
      <c r="L189" s="9" t="s">
        <v>599</v>
      </c>
      <c r="P189" s="22" t="s">
        <v>606</v>
      </c>
    </row>
    <row r="190" spans="3:16" s="6" customFormat="1" ht="16.5">
      <c r="C190" s="9">
        <v>185</v>
      </c>
      <c r="D190" s="9" t="s">
        <v>1343</v>
      </c>
      <c r="E190" s="82" t="s">
        <v>350</v>
      </c>
      <c r="F190" s="9" t="s">
        <v>183</v>
      </c>
      <c r="G190" s="9" t="s">
        <v>189</v>
      </c>
      <c r="H190" s="87" t="s">
        <v>380</v>
      </c>
      <c r="I190" s="89">
        <v>3</v>
      </c>
      <c r="J190" s="89">
        <v>6</v>
      </c>
      <c r="K190" s="10" t="s">
        <v>334</v>
      </c>
      <c r="L190" s="9" t="s">
        <v>590</v>
      </c>
      <c r="P190" s="22" t="s">
        <v>607</v>
      </c>
    </row>
    <row r="191" spans="3:16" s="6" customFormat="1" ht="16.5">
      <c r="C191" s="9">
        <v>186</v>
      </c>
      <c r="D191" s="9" t="s">
        <v>1344</v>
      </c>
      <c r="E191" s="82" t="s">
        <v>1571</v>
      </c>
      <c r="F191" s="9" t="s">
        <v>1624</v>
      </c>
      <c r="G191" s="9" t="s">
        <v>1572</v>
      </c>
      <c r="H191" s="87" t="s">
        <v>380</v>
      </c>
      <c r="I191" s="89">
        <v>6</v>
      </c>
      <c r="J191" s="89">
        <v>4</v>
      </c>
      <c r="K191" s="10" t="s">
        <v>303</v>
      </c>
      <c r="L191" s="9" t="s">
        <v>590</v>
      </c>
      <c r="P191" s="22" t="s">
        <v>608</v>
      </c>
    </row>
    <row r="192" spans="3:16" s="6" customFormat="1" ht="16.5">
      <c r="C192" s="9">
        <v>187</v>
      </c>
      <c r="D192" s="9" t="s">
        <v>1345</v>
      </c>
      <c r="E192" s="82" t="s">
        <v>1572</v>
      </c>
      <c r="F192" s="9" t="s">
        <v>1624</v>
      </c>
      <c r="G192" s="9" t="s">
        <v>1572</v>
      </c>
      <c r="H192" s="87" t="s">
        <v>380</v>
      </c>
      <c r="I192" s="89">
        <v>6</v>
      </c>
      <c r="J192" s="89">
        <v>4</v>
      </c>
      <c r="K192" s="10" t="s">
        <v>334</v>
      </c>
      <c r="L192" s="9" t="s">
        <v>590</v>
      </c>
      <c r="P192" s="22" t="s">
        <v>609</v>
      </c>
    </row>
    <row r="193" spans="3:16" s="6" customFormat="1" ht="16.5">
      <c r="C193" s="9">
        <v>188</v>
      </c>
      <c r="D193" s="9" t="s">
        <v>1346</v>
      </c>
      <c r="E193" s="82" t="s">
        <v>355</v>
      </c>
      <c r="F193" s="9" t="s">
        <v>210</v>
      </c>
      <c r="G193" s="9" t="s">
        <v>603</v>
      </c>
      <c r="H193" s="87" t="s">
        <v>344</v>
      </c>
      <c r="I193" s="89">
        <v>6</v>
      </c>
      <c r="J193" s="89">
        <v>4</v>
      </c>
      <c r="K193" s="10" t="s">
        <v>334</v>
      </c>
      <c r="L193" s="9" t="s">
        <v>590</v>
      </c>
      <c r="P193" s="22" t="s">
        <v>610</v>
      </c>
    </row>
    <row r="194" spans="3:16" s="6" customFormat="1" ht="16.5">
      <c r="C194" s="9">
        <v>189</v>
      </c>
      <c r="D194" s="9" t="s">
        <v>1347</v>
      </c>
      <c r="E194" s="82" t="s">
        <v>356</v>
      </c>
      <c r="F194" s="9" t="s">
        <v>210</v>
      </c>
      <c r="G194" s="9" t="s">
        <v>603</v>
      </c>
      <c r="H194" s="87" t="s">
        <v>344</v>
      </c>
      <c r="I194" s="89">
        <v>6</v>
      </c>
      <c r="J194" s="89">
        <v>5.5</v>
      </c>
      <c r="K194" s="10" t="s">
        <v>334</v>
      </c>
      <c r="L194" s="9" t="s">
        <v>590</v>
      </c>
      <c r="P194" s="22" t="s">
        <v>611</v>
      </c>
    </row>
    <row r="195" spans="3:16" s="6" customFormat="1" ht="16.5">
      <c r="C195" s="9">
        <v>190</v>
      </c>
      <c r="D195" s="9" t="s">
        <v>1348</v>
      </c>
      <c r="E195" s="82" t="s">
        <v>357</v>
      </c>
      <c r="F195" s="9" t="s">
        <v>210</v>
      </c>
      <c r="G195" s="9" t="s">
        <v>603</v>
      </c>
      <c r="H195" s="87" t="s">
        <v>344</v>
      </c>
      <c r="I195" s="89">
        <v>18</v>
      </c>
      <c r="J195" s="89">
        <v>5</v>
      </c>
      <c r="K195" s="10" t="s">
        <v>334</v>
      </c>
      <c r="L195" s="9" t="s">
        <v>590</v>
      </c>
      <c r="P195" s="22" t="s">
        <v>612</v>
      </c>
    </row>
    <row r="196" spans="3:16" s="6" customFormat="1" ht="16.5">
      <c r="C196" s="9">
        <v>191</v>
      </c>
      <c r="D196" s="9" t="s">
        <v>1349</v>
      </c>
      <c r="E196" s="82" t="s">
        <v>358</v>
      </c>
      <c r="F196" s="9" t="s">
        <v>210</v>
      </c>
      <c r="G196" s="9" t="s">
        <v>603</v>
      </c>
      <c r="H196" s="87" t="s">
        <v>344</v>
      </c>
      <c r="I196" s="89">
        <v>4</v>
      </c>
      <c r="J196" s="89">
        <v>6</v>
      </c>
      <c r="K196" s="10" t="s">
        <v>334</v>
      </c>
      <c r="L196" s="9" t="s">
        <v>590</v>
      </c>
      <c r="P196" s="22" t="s">
        <v>613</v>
      </c>
    </row>
    <row r="197" spans="3:16" s="6" customFormat="1" ht="16.5">
      <c r="C197" s="9">
        <v>192</v>
      </c>
      <c r="D197" s="9" t="s">
        <v>1350</v>
      </c>
      <c r="E197" s="82" t="s">
        <v>359</v>
      </c>
      <c r="F197" s="9" t="s">
        <v>210</v>
      </c>
      <c r="G197" s="9" t="s">
        <v>603</v>
      </c>
      <c r="H197" s="87" t="s">
        <v>344</v>
      </c>
      <c r="I197" s="89">
        <v>3</v>
      </c>
      <c r="J197" s="89">
        <v>4.3</v>
      </c>
      <c r="K197" s="10" t="s">
        <v>334</v>
      </c>
      <c r="L197" s="9" t="s">
        <v>590</v>
      </c>
      <c r="P197" s="22" t="s">
        <v>614</v>
      </c>
    </row>
    <row r="198" spans="3:16" s="6" customFormat="1" ht="15">
      <c r="C198" s="9">
        <v>193</v>
      </c>
      <c r="D198" s="9" t="s">
        <v>1351</v>
      </c>
      <c r="E198" s="82" t="s">
        <v>360</v>
      </c>
      <c r="F198" s="9" t="s">
        <v>210</v>
      </c>
      <c r="G198" s="9" t="s">
        <v>603</v>
      </c>
      <c r="H198" s="87" t="s">
        <v>344</v>
      </c>
      <c r="I198" s="89">
        <v>9.3000000000000007</v>
      </c>
      <c r="J198" s="89">
        <v>5</v>
      </c>
      <c r="K198" s="10" t="s">
        <v>334</v>
      </c>
      <c r="L198" s="9" t="s">
        <v>590</v>
      </c>
    </row>
    <row r="199" spans="3:16" s="6" customFormat="1" ht="15">
      <c r="C199" s="9">
        <v>194</v>
      </c>
      <c r="D199" s="9" t="s">
        <v>1352</v>
      </c>
      <c r="E199" s="82" t="s">
        <v>361</v>
      </c>
      <c r="F199" s="9" t="s">
        <v>210</v>
      </c>
      <c r="G199" s="9" t="s">
        <v>603</v>
      </c>
      <c r="H199" s="87" t="s">
        <v>344</v>
      </c>
      <c r="I199" s="89">
        <v>5.5</v>
      </c>
      <c r="J199" s="89">
        <v>5.7</v>
      </c>
      <c r="K199" s="10" t="s">
        <v>334</v>
      </c>
      <c r="L199" s="9" t="s">
        <v>590</v>
      </c>
    </row>
    <row r="200" spans="3:16" s="6" customFormat="1" ht="15">
      <c r="C200" s="9">
        <v>195</v>
      </c>
      <c r="D200" s="9" t="s">
        <v>1353</v>
      </c>
      <c r="E200" s="82" t="s">
        <v>362</v>
      </c>
      <c r="F200" s="9" t="s">
        <v>210</v>
      </c>
      <c r="G200" s="9" t="s">
        <v>603</v>
      </c>
      <c r="H200" s="87" t="s">
        <v>344</v>
      </c>
      <c r="I200" s="89">
        <v>10</v>
      </c>
      <c r="J200" s="89">
        <v>5</v>
      </c>
      <c r="K200" s="10" t="s">
        <v>334</v>
      </c>
      <c r="L200" s="9" t="s">
        <v>590</v>
      </c>
    </row>
    <row r="201" spans="3:16" s="6" customFormat="1" ht="15">
      <c r="C201" s="9">
        <v>196</v>
      </c>
      <c r="D201" s="9" t="s">
        <v>1354</v>
      </c>
      <c r="E201" s="82" t="s">
        <v>363</v>
      </c>
      <c r="F201" s="9" t="s">
        <v>210</v>
      </c>
      <c r="G201" s="9" t="s">
        <v>603</v>
      </c>
      <c r="H201" s="87" t="s">
        <v>344</v>
      </c>
      <c r="I201" s="89">
        <v>6</v>
      </c>
      <c r="J201" s="89">
        <v>5</v>
      </c>
      <c r="K201" s="10" t="s">
        <v>334</v>
      </c>
      <c r="L201" s="9" t="s">
        <v>590</v>
      </c>
    </row>
    <row r="202" spans="3:16" s="6" customFormat="1" ht="15">
      <c r="C202" s="9">
        <v>197</v>
      </c>
      <c r="D202" s="9" t="s">
        <v>1355</v>
      </c>
      <c r="E202" s="82" t="s">
        <v>364</v>
      </c>
      <c r="F202" s="9" t="s">
        <v>210</v>
      </c>
      <c r="G202" s="9" t="s">
        <v>603</v>
      </c>
      <c r="H202" s="87" t="s">
        <v>344</v>
      </c>
      <c r="I202" s="89">
        <v>4</v>
      </c>
      <c r="J202" s="89">
        <v>5</v>
      </c>
      <c r="K202" s="10" t="s">
        <v>334</v>
      </c>
      <c r="L202" s="9" t="s">
        <v>590</v>
      </c>
    </row>
    <row r="203" spans="3:16" s="6" customFormat="1" ht="15">
      <c r="C203" s="9">
        <v>198</v>
      </c>
      <c r="D203" s="9" t="s">
        <v>1356</v>
      </c>
      <c r="E203" s="82" t="s">
        <v>365</v>
      </c>
      <c r="F203" s="9" t="s">
        <v>210</v>
      </c>
      <c r="G203" s="9" t="s">
        <v>603</v>
      </c>
      <c r="H203" s="87" t="s">
        <v>344</v>
      </c>
      <c r="I203" s="89">
        <v>6</v>
      </c>
      <c r="J203" s="89">
        <v>6</v>
      </c>
      <c r="K203" s="10" t="s">
        <v>334</v>
      </c>
      <c r="L203" s="9" t="s">
        <v>590</v>
      </c>
    </row>
    <row r="204" spans="3:16" s="6" customFormat="1" ht="15">
      <c r="C204" s="9">
        <v>199</v>
      </c>
      <c r="D204" s="9" t="s">
        <v>1357</v>
      </c>
      <c r="E204" s="82" t="s">
        <v>366</v>
      </c>
      <c r="F204" s="9" t="s">
        <v>210</v>
      </c>
      <c r="G204" s="9" t="s">
        <v>603</v>
      </c>
      <c r="H204" s="87" t="s">
        <v>344</v>
      </c>
      <c r="I204" s="89">
        <v>5</v>
      </c>
      <c r="J204" s="89">
        <v>5</v>
      </c>
      <c r="K204" s="10" t="s">
        <v>334</v>
      </c>
      <c r="L204" s="9" t="s">
        <v>590</v>
      </c>
    </row>
    <row r="205" spans="3:16" s="6" customFormat="1" ht="15">
      <c r="C205" s="9">
        <v>200</v>
      </c>
      <c r="D205" s="9" t="s">
        <v>1358</v>
      </c>
      <c r="E205" s="82" t="s">
        <v>367</v>
      </c>
      <c r="F205" s="9" t="s">
        <v>210</v>
      </c>
      <c r="G205" s="9" t="s">
        <v>603</v>
      </c>
      <c r="H205" s="87" t="s">
        <v>344</v>
      </c>
      <c r="I205" s="89">
        <v>4</v>
      </c>
      <c r="J205" s="89">
        <v>5</v>
      </c>
      <c r="K205" s="10" t="s">
        <v>334</v>
      </c>
      <c r="L205" s="9" t="s">
        <v>590</v>
      </c>
    </row>
    <row r="206" spans="3:16" s="6" customFormat="1" ht="15">
      <c r="C206" s="9">
        <v>201</v>
      </c>
      <c r="D206" s="9" t="s">
        <v>1359</v>
      </c>
      <c r="E206" s="82" t="s">
        <v>368</v>
      </c>
      <c r="F206" s="9" t="s">
        <v>210</v>
      </c>
      <c r="G206" s="9" t="s">
        <v>603</v>
      </c>
      <c r="H206" s="87" t="s">
        <v>344</v>
      </c>
      <c r="I206" s="89">
        <v>3</v>
      </c>
      <c r="J206" s="89">
        <v>5</v>
      </c>
      <c r="K206" s="10" t="s">
        <v>334</v>
      </c>
      <c r="L206" s="9" t="s">
        <v>590</v>
      </c>
    </row>
    <row r="207" spans="3:16" s="6" customFormat="1" ht="15">
      <c r="C207" s="9">
        <v>202</v>
      </c>
      <c r="D207" s="9" t="s">
        <v>1360</v>
      </c>
      <c r="E207" s="82" t="s">
        <v>376</v>
      </c>
      <c r="F207" s="9" t="s">
        <v>210</v>
      </c>
      <c r="G207" s="9" t="s">
        <v>603</v>
      </c>
      <c r="H207" s="87" t="s">
        <v>344</v>
      </c>
      <c r="I207" s="89">
        <v>4.5</v>
      </c>
      <c r="J207" s="89">
        <v>6</v>
      </c>
      <c r="K207" s="10" t="s">
        <v>334</v>
      </c>
      <c r="L207" s="9" t="s">
        <v>590</v>
      </c>
    </row>
    <row r="208" spans="3:16" s="6" customFormat="1" ht="15">
      <c r="C208" s="9">
        <v>203</v>
      </c>
      <c r="D208" s="9" t="s">
        <v>1361</v>
      </c>
      <c r="E208" s="82" t="s">
        <v>377</v>
      </c>
      <c r="F208" s="9" t="s">
        <v>210</v>
      </c>
      <c r="G208" s="9" t="s">
        <v>603</v>
      </c>
      <c r="H208" s="87" t="s">
        <v>344</v>
      </c>
      <c r="I208" s="89">
        <v>2.5</v>
      </c>
      <c r="J208" s="89">
        <v>5.5</v>
      </c>
      <c r="K208" s="10" t="s">
        <v>334</v>
      </c>
      <c r="L208" s="9" t="s">
        <v>590</v>
      </c>
    </row>
    <row r="209" spans="3:12" s="6" customFormat="1" ht="15">
      <c r="C209" s="9">
        <v>204</v>
      </c>
      <c r="D209" s="9" t="s">
        <v>1362</v>
      </c>
      <c r="E209" s="82" t="s">
        <v>345</v>
      </c>
      <c r="F209" s="9" t="s">
        <v>601</v>
      </c>
      <c r="G209" s="9" t="s">
        <v>230</v>
      </c>
      <c r="H209" s="87" t="s">
        <v>344</v>
      </c>
      <c r="I209" s="89">
        <v>20</v>
      </c>
      <c r="J209" s="89">
        <v>6</v>
      </c>
      <c r="K209" s="10" t="s">
        <v>334</v>
      </c>
      <c r="L209" s="9" t="s">
        <v>590</v>
      </c>
    </row>
    <row r="210" spans="3:12" s="6" customFormat="1" ht="15">
      <c r="C210" s="9">
        <v>205</v>
      </c>
      <c r="D210" s="9" t="s">
        <v>1363</v>
      </c>
      <c r="E210" s="82" t="s">
        <v>346</v>
      </c>
      <c r="F210" s="9" t="s">
        <v>601</v>
      </c>
      <c r="G210" s="9" t="s">
        <v>230</v>
      </c>
      <c r="H210" s="87" t="s">
        <v>344</v>
      </c>
      <c r="I210" s="89">
        <v>6.6</v>
      </c>
      <c r="J210" s="89">
        <v>6</v>
      </c>
      <c r="K210" s="10" t="s">
        <v>334</v>
      </c>
      <c r="L210" s="9" t="s">
        <v>590</v>
      </c>
    </row>
    <row r="211" spans="3:12" s="6" customFormat="1" ht="15">
      <c r="C211" s="9">
        <v>206</v>
      </c>
      <c r="D211" s="9" t="s">
        <v>1364</v>
      </c>
      <c r="E211" s="82" t="s">
        <v>347</v>
      </c>
      <c r="F211" s="9" t="s">
        <v>601</v>
      </c>
      <c r="G211" s="9" t="s">
        <v>230</v>
      </c>
      <c r="H211" s="87" t="s">
        <v>344</v>
      </c>
      <c r="I211" s="89">
        <v>6</v>
      </c>
      <c r="J211" s="89">
        <v>6</v>
      </c>
      <c r="K211" s="10" t="s">
        <v>334</v>
      </c>
      <c r="L211" s="9" t="s">
        <v>590</v>
      </c>
    </row>
    <row r="212" spans="3:12" s="6" customFormat="1" ht="15">
      <c r="C212" s="9">
        <v>207</v>
      </c>
      <c r="D212" s="9" t="s">
        <v>1365</v>
      </c>
      <c r="E212" s="82" t="s">
        <v>348</v>
      </c>
      <c r="F212" s="9" t="s">
        <v>601</v>
      </c>
      <c r="G212" s="9" t="s">
        <v>230</v>
      </c>
      <c r="H212" s="87" t="s">
        <v>344</v>
      </c>
      <c r="I212" s="89">
        <v>20</v>
      </c>
      <c r="J212" s="89">
        <v>6</v>
      </c>
      <c r="K212" s="10" t="s">
        <v>334</v>
      </c>
      <c r="L212" s="9" t="s">
        <v>590</v>
      </c>
    </row>
    <row r="213" spans="3:12" s="6" customFormat="1" ht="15">
      <c r="C213" s="9">
        <v>208</v>
      </c>
      <c r="D213" s="9" t="s">
        <v>1366</v>
      </c>
      <c r="E213" s="82" t="s">
        <v>349</v>
      </c>
      <c r="F213" s="9" t="s">
        <v>601</v>
      </c>
      <c r="G213" s="9" t="s">
        <v>230</v>
      </c>
      <c r="H213" s="87" t="s">
        <v>344</v>
      </c>
      <c r="I213" s="89">
        <v>19.5</v>
      </c>
      <c r="J213" s="89">
        <v>4</v>
      </c>
      <c r="K213" s="10" t="s">
        <v>334</v>
      </c>
      <c r="L213" s="9" t="s">
        <v>590</v>
      </c>
    </row>
    <row r="214" spans="3:12" s="6" customFormat="1" ht="15">
      <c r="C214" s="9">
        <v>209</v>
      </c>
      <c r="D214" s="9" t="s">
        <v>1367</v>
      </c>
      <c r="E214" s="82" t="s">
        <v>1573</v>
      </c>
      <c r="F214" s="9" t="s">
        <v>177</v>
      </c>
      <c r="G214" s="9" t="s">
        <v>179</v>
      </c>
      <c r="H214" s="87" t="s">
        <v>344</v>
      </c>
      <c r="I214" s="89">
        <v>7</v>
      </c>
      <c r="J214" s="89">
        <v>6</v>
      </c>
      <c r="K214" s="10" t="s">
        <v>334</v>
      </c>
      <c r="L214" s="9" t="s">
        <v>599</v>
      </c>
    </row>
    <row r="215" spans="3:12" s="6" customFormat="1" ht="15">
      <c r="C215" s="9">
        <v>210</v>
      </c>
      <c r="D215" s="9" t="s">
        <v>1368</v>
      </c>
      <c r="E215" s="82" t="s">
        <v>369</v>
      </c>
      <c r="F215" s="9" t="s">
        <v>185</v>
      </c>
      <c r="G215" s="9" t="s">
        <v>182</v>
      </c>
      <c r="H215" s="87" t="s">
        <v>344</v>
      </c>
      <c r="I215" s="89">
        <v>6</v>
      </c>
      <c r="J215" s="89">
        <v>4</v>
      </c>
      <c r="K215" s="10" t="s">
        <v>334</v>
      </c>
      <c r="L215" s="9" t="s">
        <v>590</v>
      </c>
    </row>
    <row r="216" spans="3:12" s="6" customFormat="1" ht="15">
      <c r="C216" s="9">
        <v>211</v>
      </c>
      <c r="D216" s="9" t="s">
        <v>1369</v>
      </c>
      <c r="E216" s="82" t="s">
        <v>370</v>
      </c>
      <c r="F216" s="9" t="s">
        <v>185</v>
      </c>
      <c r="G216" s="9" t="s">
        <v>182</v>
      </c>
      <c r="H216" s="87" t="s">
        <v>344</v>
      </c>
      <c r="I216" s="89">
        <v>4</v>
      </c>
      <c r="J216" s="89">
        <v>2</v>
      </c>
      <c r="K216" s="10" t="s">
        <v>334</v>
      </c>
      <c r="L216" s="9" t="s">
        <v>599</v>
      </c>
    </row>
    <row r="217" spans="3:12" s="6" customFormat="1" ht="15">
      <c r="C217" s="9">
        <v>212</v>
      </c>
      <c r="D217" s="9" t="s">
        <v>1370</v>
      </c>
      <c r="E217" s="82" t="s">
        <v>371</v>
      </c>
      <c r="F217" s="9" t="s">
        <v>185</v>
      </c>
      <c r="G217" s="9" t="s">
        <v>182</v>
      </c>
      <c r="H217" s="87" t="s">
        <v>344</v>
      </c>
      <c r="I217" s="89">
        <v>5.5</v>
      </c>
      <c r="J217" s="89">
        <v>3.5</v>
      </c>
      <c r="K217" s="10" t="s">
        <v>334</v>
      </c>
      <c r="L217" s="9" t="s">
        <v>590</v>
      </c>
    </row>
    <row r="218" spans="3:12" s="6" customFormat="1" ht="15">
      <c r="C218" s="9">
        <v>213</v>
      </c>
      <c r="D218" s="9" t="s">
        <v>1371</v>
      </c>
      <c r="E218" s="82" t="s">
        <v>372</v>
      </c>
      <c r="F218" s="9" t="s">
        <v>185</v>
      </c>
      <c r="G218" s="9" t="s">
        <v>182</v>
      </c>
      <c r="H218" s="87" t="s">
        <v>344</v>
      </c>
      <c r="I218" s="89">
        <v>6</v>
      </c>
      <c r="J218" s="89">
        <v>2</v>
      </c>
      <c r="K218" s="10" t="s">
        <v>334</v>
      </c>
      <c r="L218" s="9" t="s">
        <v>590</v>
      </c>
    </row>
    <row r="219" spans="3:12" s="6" customFormat="1" ht="15">
      <c r="C219" s="9">
        <v>214</v>
      </c>
      <c r="D219" s="9" t="s">
        <v>1372</v>
      </c>
      <c r="E219" s="82" t="s">
        <v>373</v>
      </c>
      <c r="F219" s="9" t="s">
        <v>185</v>
      </c>
      <c r="G219" s="9" t="s">
        <v>182</v>
      </c>
      <c r="H219" s="87" t="s">
        <v>344</v>
      </c>
      <c r="I219" s="89">
        <v>11</v>
      </c>
      <c r="J219" s="89">
        <v>4</v>
      </c>
      <c r="K219" s="10" t="s">
        <v>334</v>
      </c>
      <c r="L219" s="9" t="s">
        <v>590</v>
      </c>
    </row>
    <row r="220" spans="3:12" s="6" customFormat="1" ht="15">
      <c r="C220" s="9">
        <v>215</v>
      </c>
      <c r="D220" s="9" t="s">
        <v>1373</v>
      </c>
      <c r="E220" s="82" t="s">
        <v>374</v>
      </c>
      <c r="F220" s="9" t="s">
        <v>185</v>
      </c>
      <c r="G220" s="9" t="s">
        <v>182</v>
      </c>
      <c r="H220" s="87" t="s">
        <v>344</v>
      </c>
      <c r="I220" s="89">
        <v>5</v>
      </c>
      <c r="J220" s="89">
        <v>5</v>
      </c>
      <c r="K220" s="10" t="s">
        <v>334</v>
      </c>
      <c r="L220" s="9" t="s">
        <v>590</v>
      </c>
    </row>
    <row r="221" spans="3:12" s="6" customFormat="1" ht="15">
      <c r="C221" s="9">
        <v>216</v>
      </c>
      <c r="D221" s="9" t="s">
        <v>1374</v>
      </c>
      <c r="E221" s="82" t="s">
        <v>1574</v>
      </c>
      <c r="F221" s="9" t="s">
        <v>1625</v>
      </c>
      <c r="G221" s="9"/>
      <c r="H221" s="87" t="s">
        <v>344</v>
      </c>
      <c r="I221" s="89">
        <v>4</v>
      </c>
      <c r="J221" s="89">
        <v>5</v>
      </c>
      <c r="K221" s="10" t="s">
        <v>334</v>
      </c>
      <c r="L221" s="9" t="s">
        <v>599</v>
      </c>
    </row>
    <row r="222" spans="3:12" s="6" customFormat="1" ht="15">
      <c r="C222" s="9">
        <v>217</v>
      </c>
      <c r="D222" s="9" t="s">
        <v>1375</v>
      </c>
      <c r="E222" s="82" t="s">
        <v>351</v>
      </c>
      <c r="F222" s="9" t="s">
        <v>177</v>
      </c>
      <c r="G222" s="9" t="s">
        <v>602</v>
      </c>
      <c r="H222" s="87" t="s">
        <v>344</v>
      </c>
      <c r="I222" s="89">
        <v>4</v>
      </c>
      <c r="J222" s="89">
        <v>6</v>
      </c>
      <c r="K222" s="10" t="s">
        <v>334</v>
      </c>
      <c r="L222" s="9" t="s">
        <v>590</v>
      </c>
    </row>
    <row r="223" spans="3:12" s="6" customFormat="1" ht="15">
      <c r="C223" s="9">
        <v>218</v>
      </c>
      <c r="D223" s="9" t="s">
        <v>1376</v>
      </c>
      <c r="E223" s="82" t="s">
        <v>1575</v>
      </c>
      <c r="F223" s="9" t="s">
        <v>1626</v>
      </c>
      <c r="G223" s="9" t="s">
        <v>184</v>
      </c>
      <c r="H223" s="87" t="s">
        <v>344</v>
      </c>
      <c r="I223" s="89">
        <v>2</v>
      </c>
      <c r="J223" s="89">
        <v>3</v>
      </c>
      <c r="K223" s="10" t="s">
        <v>334</v>
      </c>
      <c r="L223" s="9" t="s">
        <v>590</v>
      </c>
    </row>
    <row r="224" spans="3:12" s="6" customFormat="1" ht="15">
      <c r="C224" s="9">
        <v>219</v>
      </c>
      <c r="D224" s="9" t="s">
        <v>1377</v>
      </c>
      <c r="E224" s="82" t="s">
        <v>1576</v>
      </c>
      <c r="F224" s="9" t="s">
        <v>1626</v>
      </c>
      <c r="G224" s="9" t="s">
        <v>184</v>
      </c>
      <c r="H224" s="87" t="s">
        <v>344</v>
      </c>
      <c r="I224" s="89">
        <v>12</v>
      </c>
      <c r="J224" s="89">
        <v>4</v>
      </c>
      <c r="K224" s="10" t="s">
        <v>334</v>
      </c>
      <c r="L224" s="9" t="s">
        <v>590</v>
      </c>
    </row>
    <row r="225" spans="3:12" s="6" customFormat="1" ht="15">
      <c r="C225" s="9">
        <v>220</v>
      </c>
      <c r="D225" s="9" t="s">
        <v>1378</v>
      </c>
      <c r="E225" s="82" t="s">
        <v>352</v>
      </c>
      <c r="F225" s="9" t="s">
        <v>602</v>
      </c>
      <c r="G225" s="9" t="s">
        <v>183</v>
      </c>
      <c r="H225" s="87" t="s">
        <v>344</v>
      </c>
      <c r="I225" s="89">
        <v>9.5</v>
      </c>
      <c r="J225" s="89">
        <v>4</v>
      </c>
      <c r="K225" s="10" t="s">
        <v>334</v>
      </c>
      <c r="L225" s="9" t="s">
        <v>590</v>
      </c>
    </row>
    <row r="226" spans="3:12" s="6" customFormat="1" ht="15">
      <c r="C226" s="9">
        <v>221</v>
      </c>
      <c r="D226" s="9" t="s">
        <v>1379</v>
      </c>
      <c r="E226" s="82" t="s">
        <v>353</v>
      </c>
      <c r="F226" s="9" t="s">
        <v>602</v>
      </c>
      <c r="G226" s="9" t="s">
        <v>183</v>
      </c>
      <c r="H226" s="87" t="s">
        <v>344</v>
      </c>
      <c r="I226" s="89">
        <v>6</v>
      </c>
      <c r="J226" s="89">
        <v>4</v>
      </c>
      <c r="K226" s="10" t="s">
        <v>334</v>
      </c>
      <c r="L226" s="9" t="s">
        <v>590</v>
      </c>
    </row>
    <row r="227" spans="3:12" s="6" customFormat="1" ht="15">
      <c r="C227" s="9">
        <v>222</v>
      </c>
      <c r="D227" s="9" t="s">
        <v>1380</v>
      </c>
      <c r="E227" s="82" t="s">
        <v>354</v>
      </c>
      <c r="F227" s="9" t="s">
        <v>602</v>
      </c>
      <c r="G227" s="9" t="s">
        <v>183</v>
      </c>
      <c r="H227" s="87" t="s">
        <v>344</v>
      </c>
      <c r="I227" s="89">
        <v>6</v>
      </c>
      <c r="J227" s="89">
        <v>4</v>
      </c>
      <c r="K227" s="10" t="s">
        <v>334</v>
      </c>
      <c r="L227" s="9" t="s">
        <v>590</v>
      </c>
    </row>
    <row r="228" spans="3:12" s="6" customFormat="1" ht="15">
      <c r="C228" s="9">
        <v>223</v>
      </c>
      <c r="D228" s="9" t="s">
        <v>1381</v>
      </c>
      <c r="E228" s="82" t="s">
        <v>1577</v>
      </c>
      <c r="F228" s="9" t="s">
        <v>602</v>
      </c>
      <c r="G228" s="9" t="s">
        <v>183</v>
      </c>
      <c r="H228" s="87" t="s">
        <v>344</v>
      </c>
      <c r="I228" s="89">
        <v>5</v>
      </c>
      <c r="J228" s="89">
        <v>4</v>
      </c>
      <c r="K228" s="10" t="s">
        <v>334</v>
      </c>
      <c r="L228" s="9" t="s">
        <v>590</v>
      </c>
    </row>
    <row r="229" spans="3:12" s="6" customFormat="1" ht="15">
      <c r="C229" s="9">
        <v>224</v>
      </c>
      <c r="D229" s="9" t="s">
        <v>1382</v>
      </c>
      <c r="E229" s="82" t="s">
        <v>1578</v>
      </c>
      <c r="F229" s="9" t="s">
        <v>602</v>
      </c>
      <c r="G229" s="9" t="s">
        <v>183</v>
      </c>
      <c r="H229" s="87" t="s">
        <v>344</v>
      </c>
      <c r="I229" s="89">
        <v>5</v>
      </c>
      <c r="J229" s="89">
        <v>4</v>
      </c>
      <c r="K229" s="10" t="s">
        <v>334</v>
      </c>
      <c r="L229" s="9" t="s">
        <v>590</v>
      </c>
    </row>
    <row r="230" spans="3:12" s="6" customFormat="1" ht="15">
      <c r="C230" s="9">
        <v>225</v>
      </c>
      <c r="D230" s="9" t="s">
        <v>1383</v>
      </c>
      <c r="E230" s="82" t="s">
        <v>1579</v>
      </c>
      <c r="F230" s="9" t="s">
        <v>1627</v>
      </c>
      <c r="G230" s="9" t="s">
        <v>164</v>
      </c>
      <c r="H230" s="87" t="s">
        <v>344</v>
      </c>
      <c r="I230" s="89">
        <v>24</v>
      </c>
      <c r="J230" s="89">
        <v>1.5</v>
      </c>
      <c r="K230" s="10" t="s">
        <v>536</v>
      </c>
      <c r="L230" s="9" t="s">
        <v>599</v>
      </c>
    </row>
    <row r="231" spans="3:12" s="6" customFormat="1" ht="15">
      <c r="C231" s="9">
        <v>226</v>
      </c>
      <c r="D231" s="9" t="s">
        <v>1384</v>
      </c>
      <c r="E231" s="82" t="s">
        <v>1580</v>
      </c>
      <c r="F231" s="9" t="s">
        <v>230</v>
      </c>
      <c r="G231" s="9" t="s">
        <v>161</v>
      </c>
      <c r="H231" s="87" t="s">
        <v>564</v>
      </c>
      <c r="I231" s="89">
        <v>168</v>
      </c>
      <c r="J231" s="89">
        <v>8.6999999999999993</v>
      </c>
      <c r="K231" s="10" t="s">
        <v>480</v>
      </c>
      <c r="L231" s="9" t="s">
        <v>590</v>
      </c>
    </row>
    <row r="232" spans="3:12" s="6" customFormat="1" ht="15">
      <c r="C232" s="9">
        <v>227</v>
      </c>
      <c r="D232" s="9" t="s">
        <v>1385</v>
      </c>
      <c r="E232" s="82" t="s">
        <v>1581</v>
      </c>
      <c r="F232" s="9" t="s">
        <v>230</v>
      </c>
      <c r="G232" s="9" t="s">
        <v>161</v>
      </c>
      <c r="H232" s="87" t="s">
        <v>564</v>
      </c>
      <c r="I232" s="89">
        <v>5.9</v>
      </c>
      <c r="J232" s="89">
        <v>4.8</v>
      </c>
      <c r="K232" s="10" t="s">
        <v>334</v>
      </c>
      <c r="L232" s="9" t="s">
        <v>590</v>
      </c>
    </row>
    <row r="233" spans="3:12" s="6" customFormat="1" ht="15">
      <c r="C233" s="9">
        <v>228</v>
      </c>
      <c r="D233" s="9" t="s">
        <v>1386</v>
      </c>
      <c r="E233" s="82" t="s">
        <v>567</v>
      </c>
      <c r="F233" s="9" t="s">
        <v>230</v>
      </c>
      <c r="G233" s="9" t="s">
        <v>161</v>
      </c>
      <c r="H233" s="87" t="s">
        <v>564</v>
      </c>
      <c r="I233" s="89">
        <v>5.9</v>
      </c>
      <c r="J233" s="89">
        <v>4.8</v>
      </c>
      <c r="K233" s="10" t="s">
        <v>334</v>
      </c>
      <c r="L233" s="9" t="s">
        <v>599</v>
      </c>
    </row>
    <row r="234" spans="3:12" s="6" customFormat="1" ht="15">
      <c r="C234" s="9">
        <v>229</v>
      </c>
      <c r="D234" s="9" t="s">
        <v>1387</v>
      </c>
      <c r="E234" s="82" t="s">
        <v>1582</v>
      </c>
      <c r="F234" s="9" t="s">
        <v>230</v>
      </c>
      <c r="G234" s="9" t="s">
        <v>231</v>
      </c>
      <c r="H234" s="87" t="s">
        <v>564</v>
      </c>
      <c r="I234" s="89">
        <v>23</v>
      </c>
      <c r="J234" s="89">
        <v>4</v>
      </c>
      <c r="K234" s="10" t="s">
        <v>334</v>
      </c>
      <c r="L234" s="9" t="s">
        <v>590</v>
      </c>
    </row>
    <row r="235" spans="3:12" s="6" customFormat="1" ht="15">
      <c r="C235" s="9">
        <v>230</v>
      </c>
      <c r="D235" s="9" t="s">
        <v>1388</v>
      </c>
      <c r="E235" s="82" t="s">
        <v>1583</v>
      </c>
      <c r="F235" s="9" t="s">
        <v>230</v>
      </c>
      <c r="G235" s="9" t="s">
        <v>231</v>
      </c>
      <c r="H235" s="87" t="s">
        <v>564</v>
      </c>
      <c r="I235" s="89">
        <v>15</v>
      </c>
      <c r="J235" s="89">
        <v>4</v>
      </c>
      <c r="K235" s="10" t="s">
        <v>334</v>
      </c>
      <c r="L235" s="9" t="s">
        <v>590</v>
      </c>
    </row>
    <row r="236" spans="3:12" s="6" customFormat="1" ht="15">
      <c r="C236" s="9">
        <v>231</v>
      </c>
      <c r="D236" s="9" t="s">
        <v>1389</v>
      </c>
      <c r="E236" s="82" t="s">
        <v>1584</v>
      </c>
      <c r="F236" s="9" t="s">
        <v>230</v>
      </c>
      <c r="G236" s="9" t="s">
        <v>231</v>
      </c>
      <c r="H236" s="87" t="s">
        <v>564</v>
      </c>
      <c r="I236" s="89">
        <v>3.6</v>
      </c>
      <c r="J236" s="89">
        <v>5.2</v>
      </c>
      <c r="K236" s="10" t="s">
        <v>334</v>
      </c>
      <c r="L236" s="9" t="s">
        <v>599</v>
      </c>
    </row>
    <row r="237" spans="3:12" s="6" customFormat="1" ht="15">
      <c r="C237" s="9">
        <v>232</v>
      </c>
      <c r="D237" s="9" t="s">
        <v>1390</v>
      </c>
      <c r="E237" s="82" t="s">
        <v>1585</v>
      </c>
      <c r="F237" s="9" t="s">
        <v>230</v>
      </c>
      <c r="G237" s="9" t="s">
        <v>231</v>
      </c>
      <c r="H237" s="87" t="s">
        <v>564</v>
      </c>
      <c r="I237" s="89">
        <v>14.1</v>
      </c>
      <c r="J237" s="89">
        <v>4</v>
      </c>
      <c r="K237" s="10" t="s">
        <v>334</v>
      </c>
      <c r="L237" s="9" t="s">
        <v>590</v>
      </c>
    </row>
    <row r="238" spans="3:12" s="6" customFormat="1" ht="15">
      <c r="C238" s="9">
        <v>233</v>
      </c>
      <c r="D238" s="9" t="s">
        <v>1391</v>
      </c>
      <c r="E238" s="82" t="s">
        <v>1586</v>
      </c>
      <c r="F238" s="9" t="s">
        <v>159</v>
      </c>
      <c r="G238" s="9" t="s">
        <v>161</v>
      </c>
      <c r="H238" s="87" t="s">
        <v>564</v>
      </c>
      <c r="I238" s="89">
        <v>5.0999999999999996</v>
      </c>
      <c r="J238" s="89">
        <v>6</v>
      </c>
      <c r="K238" s="10" t="s">
        <v>334</v>
      </c>
      <c r="L238" s="9" t="s">
        <v>590</v>
      </c>
    </row>
    <row r="239" spans="3:12" s="6" customFormat="1" ht="15">
      <c r="C239" s="9">
        <v>234</v>
      </c>
      <c r="D239" s="9" t="s">
        <v>1392</v>
      </c>
      <c r="E239" s="82" t="s">
        <v>1587</v>
      </c>
      <c r="F239" s="9" t="s">
        <v>159</v>
      </c>
      <c r="G239" s="9" t="s">
        <v>161</v>
      </c>
      <c r="H239" s="87" t="s">
        <v>564</v>
      </c>
      <c r="I239" s="89">
        <v>2.6</v>
      </c>
      <c r="J239" s="89">
        <v>5.5</v>
      </c>
      <c r="K239" s="10" t="s">
        <v>334</v>
      </c>
      <c r="L239" s="9" t="s">
        <v>590</v>
      </c>
    </row>
    <row r="240" spans="3:12" s="6" customFormat="1" ht="15">
      <c r="C240" s="9">
        <v>235</v>
      </c>
      <c r="D240" s="9" t="s">
        <v>1393</v>
      </c>
      <c r="E240" s="82" t="s">
        <v>1588</v>
      </c>
      <c r="F240" s="9" t="s">
        <v>159</v>
      </c>
      <c r="G240" s="9" t="s">
        <v>161</v>
      </c>
      <c r="H240" s="87" t="s">
        <v>564</v>
      </c>
      <c r="I240" s="89">
        <v>3.1</v>
      </c>
      <c r="J240" s="89">
        <v>6</v>
      </c>
      <c r="K240" s="10" t="s">
        <v>334</v>
      </c>
      <c r="L240" s="9" t="s">
        <v>590</v>
      </c>
    </row>
    <row r="241" spans="3:16" s="6" customFormat="1" ht="15">
      <c r="C241" s="9">
        <v>236</v>
      </c>
      <c r="D241" s="9" t="s">
        <v>1394</v>
      </c>
      <c r="E241" s="82" t="s">
        <v>1589</v>
      </c>
      <c r="F241" s="9" t="s">
        <v>159</v>
      </c>
      <c r="G241" s="9" t="s">
        <v>161</v>
      </c>
      <c r="H241" s="87" t="s">
        <v>564</v>
      </c>
      <c r="I241" s="89">
        <v>4.5999999999999996</v>
      </c>
      <c r="J241" s="89">
        <v>6.7</v>
      </c>
      <c r="K241" s="10" t="s">
        <v>334</v>
      </c>
      <c r="L241" s="9" t="s">
        <v>590</v>
      </c>
    </row>
    <row r="242" spans="3:16" s="6" customFormat="1" ht="15">
      <c r="C242" s="9">
        <v>237</v>
      </c>
      <c r="D242" s="9" t="s">
        <v>1395</v>
      </c>
      <c r="E242" s="82" t="s">
        <v>565</v>
      </c>
      <c r="F242" s="9" t="s">
        <v>158</v>
      </c>
      <c r="G242" s="9" t="s">
        <v>159</v>
      </c>
      <c r="H242" s="87" t="s">
        <v>564</v>
      </c>
      <c r="I242" s="89">
        <v>20.3</v>
      </c>
      <c r="J242" s="89">
        <v>4.8</v>
      </c>
      <c r="K242" s="10" t="s">
        <v>334</v>
      </c>
      <c r="L242" s="9" t="s">
        <v>590</v>
      </c>
    </row>
    <row r="243" spans="3:16" s="6" customFormat="1" ht="15">
      <c r="C243" s="9">
        <v>238</v>
      </c>
      <c r="D243" s="9" t="s">
        <v>1396</v>
      </c>
      <c r="E243" s="82" t="s">
        <v>566</v>
      </c>
      <c r="F243" s="9" t="s">
        <v>158</v>
      </c>
      <c r="G243" s="9" t="s">
        <v>159</v>
      </c>
      <c r="H243" s="87" t="s">
        <v>564</v>
      </c>
      <c r="I243" s="89">
        <v>1.9</v>
      </c>
      <c r="J243" s="89">
        <v>5.5</v>
      </c>
      <c r="K243" s="10" t="s">
        <v>334</v>
      </c>
      <c r="L243" s="9" t="s">
        <v>590</v>
      </c>
    </row>
    <row r="244" spans="3:16" s="6" customFormat="1" ht="15">
      <c r="C244" s="9">
        <v>239</v>
      </c>
      <c r="D244" s="9" t="s">
        <v>1397</v>
      </c>
      <c r="E244" s="82" t="s">
        <v>568</v>
      </c>
      <c r="F244" s="9" t="s">
        <v>160</v>
      </c>
      <c r="G244" s="9" t="s">
        <v>171</v>
      </c>
      <c r="H244" s="87" t="s">
        <v>564</v>
      </c>
      <c r="I244" s="89">
        <v>3.9</v>
      </c>
      <c r="J244" s="89">
        <v>7</v>
      </c>
      <c r="K244" s="10" t="s">
        <v>334</v>
      </c>
      <c r="L244" s="9" t="s">
        <v>599</v>
      </c>
    </row>
    <row r="245" spans="3:16" s="6" customFormat="1" ht="15">
      <c r="C245" s="9">
        <v>240</v>
      </c>
      <c r="D245" s="9" t="s">
        <v>1398</v>
      </c>
      <c r="E245" s="82" t="s">
        <v>1590</v>
      </c>
      <c r="F245" s="9" t="s">
        <v>160</v>
      </c>
      <c r="G245" s="9" t="s">
        <v>171</v>
      </c>
      <c r="H245" s="87" t="s">
        <v>564</v>
      </c>
      <c r="I245" s="89">
        <v>2</v>
      </c>
      <c r="J245" s="89">
        <v>4</v>
      </c>
      <c r="K245" s="10" t="s">
        <v>334</v>
      </c>
      <c r="L245" s="9" t="s">
        <v>590</v>
      </c>
    </row>
    <row r="246" spans="3:16" s="6" customFormat="1" ht="15">
      <c r="C246" s="9">
        <v>241</v>
      </c>
      <c r="D246" s="9" t="s">
        <v>1399</v>
      </c>
      <c r="E246" s="82" t="s">
        <v>176</v>
      </c>
      <c r="F246" s="9" t="s">
        <v>160</v>
      </c>
      <c r="G246" s="9" t="s">
        <v>171</v>
      </c>
      <c r="H246" s="87" t="s">
        <v>564</v>
      </c>
      <c r="I246" s="89">
        <v>10</v>
      </c>
      <c r="J246" s="89">
        <v>5.0999999999999996</v>
      </c>
      <c r="K246" s="10" t="s">
        <v>334</v>
      </c>
      <c r="L246" s="9" t="s">
        <v>590</v>
      </c>
    </row>
    <row r="247" spans="3:16" s="6" customFormat="1" ht="15">
      <c r="C247" s="9">
        <v>242</v>
      </c>
      <c r="D247" s="9" t="s">
        <v>1400</v>
      </c>
      <c r="E247" s="82" t="s">
        <v>1591</v>
      </c>
      <c r="F247" s="9" t="s">
        <v>160</v>
      </c>
      <c r="G247" s="9" t="s">
        <v>174</v>
      </c>
      <c r="H247" s="87" t="s">
        <v>564</v>
      </c>
      <c r="I247" s="89">
        <v>5.5</v>
      </c>
      <c r="J247" s="89">
        <v>4</v>
      </c>
      <c r="K247" s="10" t="s">
        <v>334</v>
      </c>
      <c r="L247" s="9" t="s">
        <v>590</v>
      </c>
    </row>
    <row r="248" spans="3:16" s="6" customFormat="1" ht="15">
      <c r="C248" s="9">
        <v>243</v>
      </c>
      <c r="D248" s="9" t="s">
        <v>1401</v>
      </c>
      <c r="E248" s="82" t="s">
        <v>1592</v>
      </c>
      <c r="F248" s="9" t="s">
        <v>159</v>
      </c>
      <c r="G248" s="9" t="s">
        <v>398</v>
      </c>
      <c r="H248" s="87" t="s">
        <v>564</v>
      </c>
      <c r="I248" s="89">
        <v>20</v>
      </c>
      <c r="J248" s="89">
        <v>3</v>
      </c>
      <c r="K248" s="10" t="s">
        <v>334</v>
      </c>
      <c r="L248" s="9" t="s">
        <v>590</v>
      </c>
    </row>
    <row r="249" spans="3:16" s="6" customFormat="1" ht="15">
      <c r="C249" s="9">
        <v>244</v>
      </c>
      <c r="D249" s="9" t="s">
        <v>1402</v>
      </c>
      <c r="E249" s="82" t="s">
        <v>1593</v>
      </c>
      <c r="F249" s="9" t="s">
        <v>159</v>
      </c>
      <c r="G249" s="9" t="s">
        <v>398</v>
      </c>
      <c r="H249" s="87" t="s">
        <v>564</v>
      </c>
      <c r="I249" s="89">
        <v>10</v>
      </c>
      <c r="J249" s="89">
        <v>3</v>
      </c>
      <c r="K249" s="10" t="s">
        <v>334</v>
      </c>
      <c r="L249" s="9" t="s">
        <v>590</v>
      </c>
    </row>
    <row r="250" spans="3:16" s="6" customFormat="1" ht="15">
      <c r="C250" s="9">
        <v>245</v>
      </c>
      <c r="D250" s="9" t="s">
        <v>1403</v>
      </c>
      <c r="E250" s="82" t="s">
        <v>552</v>
      </c>
      <c r="F250" s="9" t="s">
        <v>162</v>
      </c>
      <c r="G250" s="9" t="s">
        <v>154</v>
      </c>
      <c r="H250" s="87" t="s">
        <v>549</v>
      </c>
      <c r="I250" s="89">
        <v>6.5</v>
      </c>
      <c r="J250" s="89">
        <v>5.5</v>
      </c>
      <c r="K250" s="10" t="s">
        <v>334</v>
      </c>
      <c r="L250" s="9" t="s">
        <v>590</v>
      </c>
    </row>
    <row r="251" spans="3:16" s="6" customFormat="1" ht="15">
      <c r="C251" s="9">
        <v>246</v>
      </c>
      <c r="D251" s="9" t="s">
        <v>1404</v>
      </c>
      <c r="E251" s="82" t="s">
        <v>553</v>
      </c>
      <c r="F251" s="9" t="s">
        <v>162</v>
      </c>
      <c r="G251" s="9" t="s">
        <v>154</v>
      </c>
      <c r="H251" s="87" t="s">
        <v>549</v>
      </c>
      <c r="I251" s="89">
        <v>14</v>
      </c>
      <c r="J251" s="89">
        <v>6.8</v>
      </c>
      <c r="K251" s="10" t="s">
        <v>334</v>
      </c>
      <c r="L251" s="9" t="s">
        <v>590</v>
      </c>
    </row>
    <row r="252" spans="3:16" s="6" customFormat="1" ht="15">
      <c r="C252" s="9">
        <v>247</v>
      </c>
      <c r="D252" s="9" t="s">
        <v>1405</v>
      </c>
      <c r="E252" s="82" t="s">
        <v>556</v>
      </c>
      <c r="F252" s="9" t="s">
        <v>162</v>
      </c>
      <c r="G252" s="9" t="s">
        <v>151</v>
      </c>
      <c r="H252" s="87" t="s">
        <v>549</v>
      </c>
      <c r="I252" s="89">
        <v>12</v>
      </c>
      <c r="J252" s="89">
        <v>6</v>
      </c>
      <c r="K252" s="10" t="s">
        <v>334</v>
      </c>
      <c r="L252" s="9" t="s">
        <v>590</v>
      </c>
    </row>
    <row r="253" spans="3:16" s="6" customFormat="1" ht="15">
      <c r="C253" s="9">
        <v>248</v>
      </c>
      <c r="D253" s="9" t="s">
        <v>1406</v>
      </c>
      <c r="E253" s="82" t="s">
        <v>557</v>
      </c>
      <c r="F253" s="9" t="s">
        <v>162</v>
      </c>
      <c r="G253" s="9" t="s">
        <v>151</v>
      </c>
      <c r="H253" s="87" t="s">
        <v>549</v>
      </c>
      <c r="I253" s="89">
        <v>11.8</v>
      </c>
      <c r="J253" s="89">
        <v>3.5</v>
      </c>
      <c r="K253" s="10" t="s">
        <v>334</v>
      </c>
      <c r="L253" s="9" t="s">
        <v>599</v>
      </c>
    </row>
    <row r="254" spans="3:16" s="6" customFormat="1" ht="15">
      <c r="C254" s="9">
        <v>249</v>
      </c>
      <c r="D254" s="9" t="s">
        <v>1407</v>
      </c>
      <c r="E254" s="82" t="s">
        <v>554</v>
      </c>
      <c r="F254" s="9" t="s">
        <v>154</v>
      </c>
      <c r="G254" s="9" t="s">
        <v>158</v>
      </c>
      <c r="H254" s="87" t="s">
        <v>549</v>
      </c>
      <c r="I254" s="89">
        <v>12</v>
      </c>
      <c r="J254" s="89">
        <v>6.9</v>
      </c>
      <c r="K254" s="10" t="s">
        <v>334</v>
      </c>
      <c r="L254" s="9" t="s">
        <v>590</v>
      </c>
    </row>
    <row r="255" spans="3:16" s="6" customFormat="1" ht="15">
      <c r="C255" s="9">
        <v>250</v>
      </c>
      <c r="D255" s="9" t="s">
        <v>1408</v>
      </c>
      <c r="E255" s="82" t="s">
        <v>1594</v>
      </c>
      <c r="F255" s="9" t="s">
        <v>154</v>
      </c>
      <c r="G255" s="9" t="s">
        <v>158</v>
      </c>
      <c r="H255" s="87" t="s">
        <v>549</v>
      </c>
      <c r="I255" s="89">
        <v>5.0999999999999996</v>
      </c>
      <c r="J255" s="89">
        <v>5.98</v>
      </c>
      <c r="K255" s="10" t="s">
        <v>334</v>
      </c>
      <c r="L255" s="9" t="s">
        <v>590</v>
      </c>
    </row>
    <row r="256" spans="3:16" s="6" customFormat="1" ht="15">
      <c r="C256" s="9">
        <v>251</v>
      </c>
      <c r="D256" s="9" t="s">
        <v>1409</v>
      </c>
      <c r="E256" s="82" t="s">
        <v>1595</v>
      </c>
      <c r="F256" s="9" t="s">
        <v>158</v>
      </c>
      <c r="G256" s="9" t="s">
        <v>1628</v>
      </c>
      <c r="H256" s="87" t="s">
        <v>549</v>
      </c>
      <c r="I256" s="89">
        <v>6.2</v>
      </c>
      <c r="J256" s="89">
        <v>4.2</v>
      </c>
      <c r="K256" s="10" t="s">
        <v>334</v>
      </c>
      <c r="L256" s="9" t="s">
        <v>590</v>
      </c>
      <c r="P256" s="23" t="s">
        <v>404</v>
      </c>
    </row>
    <row r="257" spans="3:16" s="6" customFormat="1" ht="15">
      <c r="C257" s="9">
        <v>252</v>
      </c>
      <c r="D257" s="9" t="s">
        <v>1410</v>
      </c>
      <c r="E257" s="82" t="s">
        <v>1596</v>
      </c>
      <c r="F257" s="9" t="s">
        <v>158</v>
      </c>
      <c r="G257" s="9" t="s">
        <v>1628</v>
      </c>
      <c r="H257" s="87" t="s">
        <v>549</v>
      </c>
      <c r="I257" s="89">
        <v>4.0999999999999996</v>
      </c>
      <c r="J257" s="89">
        <v>6.4</v>
      </c>
      <c r="K257" s="10" t="s">
        <v>334</v>
      </c>
      <c r="L257" s="9" t="s">
        <v>590</v>
      </c>
      <c r="P257" s="12" t="s">
        <v>405</v>
      </c>
    </row>
    <row r="258" spans="3:16" s="6" customFormat="1" ht="15">
      <c r="C258" s="9">
        <v>253</v>
      </c>
      <c r="D258" s="9" t="s">
        <v>1411</v>
      </c>
      <c r="E258" s="82" t="s">
        <v>1597</v>
      </c>
      <c r="F258" s="9" t="s">
        <v>158</v>
      </c>
      <c r="G258" s="9" t="s">
        <v>1628</v>
      </c>
      <c r="H258" s="87" t="s">
        <v>549</v>
      </c>
      <c r="I258" s="89">
        <v>3.6</v>
      </c>
      <c r="J258" s="89">
        <v>4.5999999999999996</v>
      </c>
      <c r="K258" s="10" t="s">
        <v>334</v>
      </c>
      <c r="L258" s="9" t="s">
        <v>590</v>
      </c>
      <c r="P258" s="12" t="s">
        <v>406</v>
      </c>
    </row>
    <row r="259" spans="3:16" s="6" customFormat="1" ht="15">
      <c r="C259" s="9">
        <v>254</v>
      </c>
      <c r="D259" s="9" t="s">
        <v>1412</v>
      </c>
      <c r="E259" s="82" t="s">
        <v>1598</v>
      </c>
      <c r="F259" s="9" t="s">
        <v>1628</v>
      </c>
      <c r="G259" s="9" t="s">
        <v>236</v>
      </c>
      <c r="H259" s="87" t="s">
        <v>549</v>
      </c>
      <c r="I259" s="89">
        <v>8.4</v>
      </c>
      <c r="J259" s="89">
        <v>3.6</v>
      </c>
      <c r="K259" s="10" t="s">
        <v>334</v>
      </c>
      <c r="L259" s="9" t="s">
        <v>590</v>
      </c>
      <c r="P259" s="12" t="s">
        <v>407</v>
      </c>
    </row>
    <row r="260" spans="3:16" s="6" customFormat="1" ht="15">
      <c r="C260" s="9">
        <v>255</v>
      </c>
      <c r="D260" s="9" t="s">
        <v>1413</v>
      </c>
      <c r="E260" s="82" t="s">
        <v>236</v>
      </c>
      <c r="F260" s="9" t="s">
        <v>1628</v>
      </c>
      <c r="G260" s="9" t="s">
        <v>236</v>
      </c>
      <c r="H260" s="87" t="s">
        <v>549</v>
      </c>
      <c r="I260" s="89">
        <v>17</v>
      </c>
      <c r="J260" s="89">
        <v>2.15</v>
      </c>
      <c r="K260" s="10" t="s">
        <v>334</v>
      </c>
      <c r="L260" s="9" t="s">
        <v>590</v>
      </c>
      <c r="P260" s="12" t="s">
        <v>407</v>
      </c>
    </row>
    <row r="261" spans="3:16" s="6" customFormat="1" ht="15">
      <c r="C261" s="9">
        <v>256</v>
      </c>
      <c r="D261" s="9" t="s">
        <v>1414</v>
      </c>
      <c r="E261" s="82" t="s">
        <v>559</v>
      </c>
      <c r="F261" s="9" t="s">
        <v>151</v>
      </c>
      <c r="G261" s="9" t="s">
        <v>235</v>
      </c>
      <c r="H261" s="87" t="s">
        <v>549</v>
      </c>
      <c r="I261" s="89">
        <v>4.2</v>
      </c>
      <c r="J261" s="89">
        <v>3.4</v>
      </c>
      <c r="K261" s="10" t="s">
        <v>334</v>
      </c>
      <c r="L261" s="9" t="s">
        <v>590</v>
      </c>
      <c r="P261" s="12" t="s">
        <v>408</v>
      </c>
    </row>
    <row r="262" spans="3:16" s="6" customFormat="1" ht="15">
      <c r="C262" s="9">
        <v>257</v>
      </c>
      <c r="D262" s="9" t="s">
        <v>1415</v>
      </c>
      <c r="E262" s="82" t="s">
        <v>558</v>
      </c>
      <c r="F262" s="9" t="s">
        <v>235</v>
      </c>
      <c r="G262" s="9" t="s">
        <v>1628</v>
      </c>
      <c r="H262" s="87" t="s">
        <v>549</v>
      </c>
      <c r="I262" s="89">
        <v>3.5</v>
      </c>
      <c r="J262" s="89">
        <v>2.5499999999999998</v>
      </c>
      <c r="K262" s="10" t="s">
        <v>334</v>
      </c>
      <c r="L262" s="9" t="s">
        <v>590</v>
      </c>
      <c r="P262" s="12" t="s">
        <v>409</v>
      </c>
    </row>
    <row r="263" spans="3:16" s="6" customFormat="1" ht="15">
      <c r="C263" s="9">
        <v>258</v>
      </c>
      <c r="D263" s="9" t="s">
        <v>1415</v>
      </c>
      <c r="E263" s="82" t="s">
        <v>1599</v>
      </c>
      <c r="F263" s="9" t="s">
        <v>235</v>
      </c>
      <c r="G263" s="9" t="s">
        <v>1628</v>
      </c>
      <c r="H263" s="87" t="s">
        <v>549</v>
      </c>
      <c r="I263" s="89">
        <v>3.85</v>
      </c>
      <c r="J263" s="89">
        <v>6</v>
      </c>
      <c r="K263" s="10" t="s">
        <v>334</v>
      </c>
      <c r="L263" s="9" t="s">
        <v>590</v>
      </c>
      <c r="P263" s="24" t="s">
        <v>410</v>
      </c>
    </row>
    <row r="264" spans="3:16" s="6" customFormat="1" ht="15">
      <c r="C264" s="9">
        <v>259</v>
      </c>
      <c r="D264" s="9" t="s">
        <v>1416</v>
      </c>
      <c r="E264" s="82" t="s">
        <v>621</v>
      </c>
      <c r="F264" s="9" t="s">
        <v>235</v>
      </c>
      <c r="G264" s="9" t="s">
        <v>1628</v>
      </c>
      <c r="H264" s="87" t="s">
        <v>549</v>
      </c>
      <c r="I264" s="89">
        <v>6</v>
      </c>
      <c r="J264" s="89">
        <v>6</v>
      </c>
      <c r="K264" s="10" t="s">
        <v>334</v>
      </c>
      <c r="L264" s="9" t="s">
        <v>590</v>
      </c>
      <c r="P264" s="23" t="s">
        <v>142</v>
      </c>
    </row>
    <row r="265" spans="3:16" s="6" customFormat="1" ht="15">
      <c r="C265" s="9">
        <v>260</v>
      </c>
      <c r="D265" s="9" t="s">
        <v>1417</v>
      </c>
      <c r="E265" s="84" t="s">
        <v>550</v>
      </c>
      <c r="F265" s="9" t="s">
        <v>151</v>
      </c>
      <c r="G265" s="9" t="s">
        <v>154</v>
      </c>
      <c r="H265" s="87" t="s">
        <v>549</v>
      </c>
      <c r="I265" s="89">
        <v>7.2</v>
      </c>
      <c r="J265" s="89">
        <v>7.5</v>
      </c>
      <c r="K265" s="10" t="s">
        <v>334</v>
      </c>
      <c r="L265" s="9" t="s">
        <v>590</v>
      </c>
      <c r="P265" s="12" t="s">
        <v>144</v>
      </c>
    </row>
    <row r="266" spans="3:16" s="6" customFormat="1" ht="15">
      <c r="C266" s="9">
        <v>261</v>
      </c>
      <c r="D266" s="9" t="s">
        <v>1418</v>
      </c>
      <c r="E266" s="82" t="s">
        <v>1600</v>
      </c>
      <c r="F266" s="9" t="s">
        <v>151</v>
      </c>
      <c r="G266" s="9" t="s">
        <v>154</v>
      </c>
      <c r="H266" s="87" t="s">
        <v>549</v>
      </c>
      <c r="I266" s="89">
        <v>4.2</v>
      </c>
      <c r="J266" s="89">
        <v>3.5</v>
      </c>
      <c r="K266" s="10" t="s">
        <v>334</v>
      </c>
      <c r="L266" s="9" t="s">
        <v>590</v>
      </c>
      <c r="P266" s="12" t="s">
        <v>414</v>
      </c>
    </row>
    <row r="267" spans="3:16" s="6" customFormat="1" ht="15">
      <c r="C267" s="9">
        <v>262</v>
      </c>
      <c r="D267" s="9" t="s">
        <v>1419</v>
      </c>
      <c r="E267" s="82" t="s">
        <v>551</v>
      </c>
      <c r="F267" s="9" t="s">
        <v>151</v>
      </c>
      <c r="G267" s="9" t="s">
        <v>155</v>
      </c>
      <c r="H267" s="87" t="s">
        <v>549</v>
      </c>
      <c r="I267" s="89">
        <v>5.85</v>
      </c>
      <c r="J267" s="89">
        <v>7.1</v>
      </c>
      <c r="K267" s="10" t="s">
        <v>334</v>
      </c>
      <c r="L267" s="9" t="s">
        <v>590</v>
      </c>
      <c r="P267" s="12" t="s">
        <v>415</v>
      </c>
    </row>
    <row r="268" spans="3:16" s="6" customFormat="1" ht="15">
      <c r="C268" s="9">
        <v>263</v>
      </c>
      <c r="D268" s="9" t="s">
        <v>1420</v>
      </c>
      <c r="E268" s="82" t="s">
        <v>155</v>
      </c>
      <c r="F268" s="9" t="s">
        <v>151</v>
      </c>
      <c r="G268" s="9" t="s">
        <v>155</v>
      </c>
      <c r="H268" s="87" t="s">
        <v>549</v>
      </c>
      <c r="I268" s="89">
        <v>11.1</v>
      </c>
      <c r="J268" s="89">
        <v>5.8</v>
      </c>
      <c r="K268" s="10" t="s">
        <v>334</v>
      </c>
      <c r="L268" s="9" t="s">
        <v>590</v>
      </c>
      <c r="P268" s="12" t="s">
        <v>416</v>
      </c>
    </row>
    <row r="269" spans="3:16" s="6" customFormat="1" ht="15">
      <c r="C269" s="9">
        <v>264</v>
      </c>
      <c r="D269" s="9" t="s">
        <v>1421</v>
      </c>
      <c r="E269" s="82" t="s">
        <v>1601</v>
      </c>
      <c r="F269" s="9" t="s">
        <v>151</v>
      </c>
      <c r="G269" s="9" t="s">
        <v>620</v>
      </c>
      <c r="H269" s="87" t="s">
        <v>549</v>
      </c>
      <c r="I269" s="89">
        <v>3.5</v>
      </c>
      <c r="J269" s="89">
        <v>6</v>
      </c>
      <c r="K269" s="10" t="s">
        <v>334</v>
      </c>
      <c r="L269" s="9" t="s">
        <v>599</v>
      </c>
      <c r="P269" s="12" t="s">
        <v>143</v>
      </c>
    </row>
    <row r="270" spans="3:16" s="6" customFormat="1" ht="15">
      <c r="C270" s="9">
        <v>265</v>
      </c>
      <c r="D270" s="9" t="s">
        <v>1422</v>
      </c>
      <c r="E270" s="82" t="s">
        <v>239</v>
      </c>
      <c r="F270" s="9" t="s">
        <v>151</v>
      </c>
      <c r="G270" s="9" t="s">
        <v>620</v>
      </c>
      <c r="H270" s="87" t="s">
        <v>549</v>
      </c>
      <c r="I270" s="89">
        <v>3.25</v>
      </c>
      <c r="J270" s="89">
        <v>3</v>
      </c>
      <c r="K270" s="10" t="s">
        <v>334</v>
      </c>
      <c r="L270" s="9" t="s">
        <v>590</v>
      </c>
      <c r="P270" s="12" t="s">
        <v>417</v>
      </c>
    </row>
    <row r="271" spans="3:16" s="6" customFormat="1" ht="15">
      <c r="C271" s="9">
        <v>266</v>
      </c>
      <c r="D271" s="9" t="s">
        <v>1423</v>
      </c>
      <c r="E271" s="82" t="s">
        <v>522</v>
      </c>
      <c r="F271" s="9" t="s">
        <v>163</v>
      </c>
      <c r="G271" s="9" t="s">
        <v>164</v>
      </c>
      <c r="H271" s="87" t="s">
        <v>518</v>
      </c>
      <c r="I271" s="89">
        <v>6</v>
      </c>
      <c r="J271" s="89">
        <v>5</v>
      </c>
      <c r="K271" s="10" t="s">
        <v>334</v>
      </c>
      <c r="L271" s="9" t="s">
        <v>590</v>
      </c>
      <c r="P271" s="24" t="s">
        <v>418</v>
      </c>
    </row>
    <row r="272" spans="3:16" s="6" customFormat="1" ht="15">
      <c r="C272" s="9">
        <v>267</v>
      </c>
      <c r="D272" s="9" t="s">
        <v>1424</v>
      </c>
      <c r="E272" s="82" t="s">
        <v>523</v>
      </c>
      <c r="F272" s="9" t="s">
        <v>163</v>
      </c>
      <c r="G272" s="9" t="s">
        <v>164</v>
      </c>
      <c r="H272" s="87" t="s">
        <v>518</v>
      </c>
      <c r="I272" s="89">
        <v>2</v>
      </c>
      <c r="J272" s="89">
        <v>4</v>
      </c>
      <c r="K272" s="10" t="s">
        <v>334</v>
      </c>
      <c r="L272" s="9" t="s">
        <v>590</v>
      </c>
    </row>
    <row r="273" spans="3:12" s="6" customFormat="1" ht="15">
      <c r="C273" s="9">
        <v>268</v>
      </c>
      <c r="D273" s="9" t="s">
        <v>1425</v>
      </c>
      <c r="E273" s="82" t="s">
        <v>524</v>
      </c>
      <c r="F273" s="9" t="s">
        <v>163</v>
      </c>
      <c r="G273" s="9" t="s">
        <v>164</v>
      </c>
      <c r="H273" s="87" t="s">
        <v>518</v>
      </c>
      <c r="I273" s="89">
        <v>4</v>
      </c>
      <c r="J273" s="89">
        <v>5</v>
      </c>
      <c r="K273" s="10" t="s">
        <v>334</v>
      </c>
      <c r="L273" s="9" t="s">
        <v>590</v>
      </c>
    </row>
    <row r="274" spans="3:12" s="6" customFormat="1" ht="15">
      <c r="C274" s="9">
        <v>269</v>
      </c>
      <c r="D274" s="9" t="s">
        <v>1426</v>
      </c>
      <c r="E274" s="82" t="s">
        <v>525</v>
      </c>
      <c r="F274" s="9" t="s">
        <v>163</v>
      </c>
      <c r="G274" s="9" t="s">
        <v>164</v>
      </c>
      <c r="H274" s="87" t="s">
        <v>518</v>
      </c>
      <c r="I274" s="89">
        <v>3.5</v>
      </c>
      <c r="J274" s="89">
        <v>5</v>
      </c>
      <c r="K274" s="10" t="s">
        <v>334</v>
      </c>
      <c r="L274" s="9" t="s">
        <v>590</v>
      </c>
    </row>
    <row r="275" spans="3:12" s="6" customFormat="1" ht="15">
      <c r="C275" s="9">
        <v>270</v>
      </c>
      <c r="D275" s="9" t="s">
        <v>1427</v>
      </c>
      <c r="E275" s="82" t="s">
        <v>164</v>
      </c>
      <c r="F275" s="9" t="s">
        <v>163</v>
      </c>
      <c r="G275" s="9" t="s">
        <v>164</v>
      </c>
      <c r="H275" s="87" t="s">
        <v>518</v>
      </c>
      <c r="I275" s="89">
        <v>57</v>
      </c>
      <c r="J275" s="89">
        <v>7.5</v>
      </c>
      <c r="K275" s="10" t="s">
        <v>480</v>
      </c>
      <c r="L275" s="9" t="s">
        <v>590</v>
      </c>
    </row>
    <row r="276" spans="3:12" s="6" customFormat="1" ht="15">
      <c r="C276" s="9">
        <v>271</v>
      </c>
      <c r="D276" s="9" t="s">
        <v>1428</v>
      </c>
      <c r="E276" s="82" t="s">
        <v>526</v>
      </c>
      <c r="F276" s="9" t="s">
        <v>166</v>
      </c>
      <c r="G276" s="9" t="s">
        <v>158</v>
      </c>
      <c r="H276" s="87" t="s">
        <v>518</v>
      </c>
      <c r="I276" s="89">
        <v>17</v>
      </c>
      <c r="J276" s="89">
        <v>4</v>
      </c>
      <c r="K276" s="10" t="s">
        <v>334</v>
      </c>
      <c r="L276" s="9" t="s">
        <v>590</v>
      </c>
    </row>
    <row r="277" spans="3:12" s="6" customFormat="1" ht="15">
      <c r="C277" s="9">
        <v>272</v>
      </c>
      <c r="D277" s="9" t="s">
        <v>1429</v>
      </c>
      <c r="E277" s="82" t="s">
        <v>527</v>
      </c>
      <c r="F277" s="9" t="s">
        <v>166</v>
      </c>
      <c r="G277" s="9" t="s">
        <v>158</v>
      </c>
      <c r="H277" s="87" t="s">
        <v>518</v>
      </c>
      <c r="I277" s="89">
        <v>27</v>
      </c>
      <c r="J277" s="89">
        <v>3</v>
      </c>
      <c r="K277" s="10" t="s">
        <v>334</v>
      </c>
      <c r="L277" s="9" t="s">
        <v>590</v>
      </c>
    </row>
    <row r="278" spans="3:12" s="6" customFormat="1" ht="15">
      <c r="C278" s="9">
        <v>273</v>
      </c>
      <c r="D278" s="9" t="s">
        <v>1430</v>
      </c>
      <c r="E278" s="82" t="s">
        <v>528</v>
      </c>
      <c r="F278" s="9" t="s">
        <v>166</v>
      </c>
      <c r="G278" s="9" t="s">
        <v>158</v>
      </c>
      <c r="H278" s="87" t="s">
        <v>518</v>
      </c>
      <c r="I278" s="89">
        <v>18</v>
      </c>
      <c r="J278" s="89">
        <v>3</v>
      </c>
      <c r="K278" s="10" t="s">
        <v>334</v>
      </c>
      <c r="L278" s="9" t="s">
        <v>590</v>
      </c>
    </row>
    <row r="279" spans="3:12" s="6" customFormat="1" ht="15">
      <c r="C279" s="9">
        <v>274</v>
      </c>
      <c r="D279" s="9" t="s">
        <v>1431</v>
      </c>
      <c r="E279" s="82" t="s">
        <v>529</v>
      </c>
      <c r="F279" s="9" t="s">
        <v>166</v>
      </c>
      <c r="G279" s="9" t="s">
        <v>158</v>
      </c>
      <c r="H279" s="87" t="s">
        <v>518</v>
      </c>
      <c r="I279" s="89">
        <v>6</v>
      </c>
      <c r="J279" s="89">
        <v>6</v>
      </c>
      <c r="K279" s="10" t="s">
        <v>334</v>
      </c>
      <c r="L279" s="9" t="s">
        <v>590</v>
      </c>
    </row>
    <row r="280" spans="3:12" s="6" customFormat="1" ht="15">
      <c r="C280" s="9">
        <v>275</v>
      </c>
      <c r="D280" s="9" t="s">
        <v>1432</v>
      </c>
      <c r="E280" s="82" t="s">
        <v>1602</v>
      </c>
      <c r="F280" s="9" t="s">
        <v>166</v>
      </c>
      <c r="G280" s="9" t="s">
        <v>158</v>
      </c>
      <c r="H280" s="87" t="s">
        <v>518</v>
      </c>
      <c r="I280" s="89">
        <v>60</v>
      </c>
      <c r="J280" s="89">
        <v>10</v>
      </c>
      <c r="K280" s="10" t="s">
        <v>480</v>
      </c>
      <c r="L280" s="9" t="s">
        <v>590</v>
      </c>
    </row>
    <row r="281" spans="3:12" s="6" customFormat="1" ht="15">
      <c r="C281" s="9">
        <v>276</v>
      </c>
      <c r="D281" s="9" t="s">
        <v>1433</v>
      </c>
      <c r="E281" s="82" t="s">
        <v>530</v>
      </c>
      <c r="F281" s="9" t="s">
        <v>166</v>
      </c>
      <c r="G281" s="9" t="s">
        <v>158</v>
      </c>
      <c r="H281" s="87" t="s">
        <v>518</v>
      </c>
      <c r="I281" s="89">
        <v>13</v>
      </c>
      <c r="J281" s="89">
        <v>6</v>
      </c>
      <c r="K281" s="10" t="s">
        <v>334</v>
      </c>
      <c r="L281" s="9" t="s">
        <v>590</v>
      </c>
    </row>
    <row r="282" spans="3:12" s="6" customFormat="1" ht="15">
      <c r="C282" s="9">
        <v>277</v>
      </c>
      <c r="D282" s="9" t="s">
        <v>1434</v>
      </c>
      <c r="E282" s="82" t="s">
        <v>521</v>
      </c>
      <c r="F282" s="9" t="s">
        <v>156</v>
      </c>
      <c r="G282" s="9" t="s">
        <v>162</v>
      </c>
      <c r="H282" s="87" t="s">
        <v>518</v>
      </c>
      <c r="I282" s="89">
        <v>3</v>
      </c>
      <c r="J282" s="89">
        <v>5</v>
      </c>
      <c r="K282" s="10" t="s">
        <v>334</v>
      </c>
      <c r="L282" s="9" t="s">
        <v>590</v>
      </c>
    </row>
    <row r="283" spans="3:12" s="6" customFormat="1" ht="15">
      <c r="C283" s="9">
        <v>278</v>
      </c>
      <c r="D283" s="9" t="s">
        <v>1435</v>
      </c>
      <c r="E283" s="82" t="s">
        <v>162</v>
      </c>
      <c r="F283" s="9" t="s">
        <v>156</v>
      </c>
      <c r="G283" s="9" t="s">
        <v>162</v>
      </c>
      <c r="H283" s="87" t="s">
        <v>518</v>
      </c>
      <c r="I283" s="89">
        <v>80</v>
      </c>
      <c r="J283" s="89">
        <v>7</v>
      </c>
      <c r="K283" s="10" t="s">
        <v>480</v>
      </c>
      <c r="L283" s="9" t="s">
        <v>590</v>
      </c>
    </row>
    <row r="284" spans="3:12" s="6" customFormat="1" ht="15">
      <c r="C284" s="9">
        <v>279</v>
      </c>
      <c r="D284" s="9" t="s">
        <v>1436</v>
      </c>
      <c r="E284" s="82" t="s">
        <v>513</v>
      </c>
      <c r="F284" s="9" t="s">
        <v>597</v>
      </c>
      <c r="G284" s="9" t="s">
        <v>105</v>
      </c>
      <c r="H284" s="87" t="s">
        <v>511</v>
      </c>
      <c r="I284" s="89">
        <v>11</v>
      </c>
      <c r="J284" s="89">
        <v>6.7</v>
      </c>
      <c r="K284" s="10" t="s">
        <v>334</v>
      </c>
      <c r="L284" s="9" t="s">
        <v>590</v>
      </c>
    </row>
    <row r="285" spans="3:12" s="6" customFormat="1" ht="15">
      <c r="C285" s="9">
        <v>280</v>
      </c>
      <c r="D285" s="9" t="s">
        <v>1437</v>
      </c>
      <c r="E285" s="82" t="s">
        <v>323</v>
      </c>
      <c r="F285" s="9" t="s">
        <v>597</v>
      </c>
      <c r="G285" s="9" t="s">
        <v>105</v>
      </c>
      <c r="H285" s="87" t="s">
        <v>511</v>
      </c>
      <c r="I285" s="89">
        <v>10</v>
      </c>
      <c r="J285" s="89">
        <v>6.4</v>
      </c>
      <c r="K285" s="10" t="s">
        <v>334</v>
      </c>
      <c r="L285" s="9" t="s">
        <v>590</v>
      </c>
    </row>
    <row r="286" spans="3:12" s="6" customFormat="1" ht="15">
      <c r="C286" s="9">
        <v>281</v>
      </c>
      <c r="D286" s="9" t="s">
        <v>1438</v>
      </c>
      <c r="E286" s="82" t="s">
        <v>514</v>
      </c>
      <c r="F286" s="9" t="s">
        <v>597</v>
      </c>
      <c r="G286" s="9" t="s">
        <v>107</v>
      </c>
      <c r="H286" s="87" t="s">
        <v>511</v>
      </c>
      <c r="I286" s="89">
        <v>6.6</v>
      </c>
      <c r="J286" s="89">
        <v>6.3</v>
      </c>
      <c r="K286" s="10" t="s">
        <v>334</v>
      </c>
      <c r="L286" s="9" t="s">
        <v>599</v>
      </c>
    </row>
    <row r="287" spans="3:12" s="6" customFormat="1" ht="15">
      <c r="C287" s="9">
        <v>282</v>
      </c>
      <c r="D287" s="9" t="s">
        <v>1439</v>
      </c>
      <c r="E287" s="82" t="s">
        <v>515</v>
      </c>
      <c r="F287" s="9" t="s">
        <v>597</v>
      </c>
      <c r="G287" s="9" t="s">
        <v>107</v>
      </c>
      <c r="H287" s="87" t="s">
        <v>511</v>
      </c>
      <c r="I287" s="89">
        <v>23</v>
      </c>
      <c r="J287" s="89">
        <v>6</v>
      </c>
      <c r="K287" s="10" t="s">
        <v>334</v>
      </c>
      <c r="L287" s="9" t="s">
        <v>599</v>
      </c>
    </row>
    <row r="288" spans="3:12" s="6" customFormat="1" ht="15">
      <c r="C288" s="9">
        <v>283</v>
      </c>
      <c r="D288" s="9" t="s">
        <v>1440</v>
      </c>
      <c r="E288" s="82" t="s">
        <v>107</v>
      </c>
      <c r="F288" s="9" t="s">
        <v>597</v>
      </c>
      <c r="G288" s="9" t="s">
        <v>107</v>
      </c>
      <c r="H288" s="87" t="s">
        <v>511</v>
      </c>
      <c r="I288" s="89">
        <v>4</v>
      </c>
      <c r="J288" s="89">
        <v>7</v>
      </c>
      <c r="K288" s="10" t="s">
        <v>334</v>
      </c>
      <c r="L288" s="9" t="s">
        <v>590</v>
      </c>
    </row>
    <row r="289" spans="3:12" s="6" customFormat="1" ht="15">
      <c r="C289" s="9">
        <v>284</v>
      </c>
      <c r="D289" s="9" t="s">
        <v>1441</v>
      </c>
      <c r="E289" s="82" t="s">
        <v>519</v>
      </c>
      <c r="F289" s="9" t="s">
        <v>512</v>
      </c>
      <c r="G289" s="9" t="s">
        <v>104</v>
      </c>
      <c r="H289" s="87" t="s">
        <v>511</v>
      </c>
      <c r="I289" s="89">
        <v>3</v>
      </c>
      <c r="J289" s="89">
        <v>6</v>
      </c>
      <c r="K289" s="10" t="s">
        <v>334</v>
      </c>
      <c r="L289" s="9" t="s">
        <v>599</v>
      </c>
    </row>
    <row r="290" spans="3:12" s="6" customFormat="1" ht="15">
      <c r="C290" s="9">
        <v>285</v>
      </c>
      <c r="D290" s="9" t="s">
        <v>1442</v>
      </c>
      <c r="E290" s="82" t="s">
        <v>520</v>
      </c>
      <c r="F290" s="9" t="s">
        <v>512</v>
      </c>
      <c r="G290" s="9" t="s">
        <v>104</v>
      </c>
      <c r="H290" s="87" t="s">
        <v>511</v>
      </c>
      <c r="I290" s="89">
        <v>3</v>
      </c>
      <c r="J290" s="89">
        <v>5</v>
      </c>
      <c r="K290" s="10" t="s">
        <v>334</v>
      </c>
      <c r="L290" s="9" t="s">
        <v>590</v>
      </c>
    </row>
    <row r="291" spans="3:12" s="6" customFormat="1" ht="15">
      <c r="C291" s="9">
        <v>286</v>
      </c>
      <c r="D291" s="9" t="s">
        <v>1443</v>
      </c>
      <c r="E291" s="82" t="s">
        <v>1603</v>
      </c>
      <c r="F291" s="9" t="s">
        <v>74</v>
      </c>
      <c r="G291" s="9" t="s">
        <v>512</v>
      </c>
      <c r="H291" s="87" t="s">
        <v>461</v>
      </c>
      <c r="I291" s="89">
        <v>80</v>
      </c>
      <c r="J291" s="89">
        <v>12</v>
      </c>
      <c r="K291" s="10" t="s">
        <v>334</v>
      </c>
      <c r="L291" s="9" t="s">
        <v>590</v>
      </c>
    </row>
    <row r="292" spans="3:12" s="6" customFormat="1" ht="15">
      <c r="C292" s="9">
        <v>287</v>
      </c>
      <c r="D292" s="9" t="s">
        <v>1444</v>
      </c>
      <c r="E292" s="82" t="s">
        <v>471</v>
      </c>
      <c r="F292" s="9" t="s">
        <v>96</v>
      </c>
      <c r="G292" s="9" t="s">
        <v>97</v>
      </c>
      <c r="H292" s="87" t="s">
        <v>461</v>
      </c>
      <c r="I292" s="89">
        <v>5</v>
      </c>
      <c r="J292" s="89">
        <v>3.3</v>
      </c>
      <c r="K292" s="10" t="s">
        <v>334</v>
      </c>
      <c r="L292" s="9" t="s">
        <v>590</v>
      </c>
    </row>
    <row r="293" spans="3:12" s="6" customFormat="1" ht="15">
      <c r="C293" s="9">
        <v>288</v>
      </c>
      <c r="D293" s="9" t="s">
        <v>1445</v>
      </c>
      <c r="E293" s="82" t="s">
        <v>1604</v>
      </c>
      <c r="F293" s="9" t="s">
        <v>97</v>
      </c>
      <c r="G293" s="9" t="s">
        <v>139</v>
      </c>
      <c r="H293" s="87" t="s">
        <v>461</v>
      </c>
      <c r="I293" s="89">
        <v>6</v>
      </c>
      <c r="J293" s="89">
        <v>6</v>
      </c>
      <c r="K293" s="10" t="s">
        <v>334</v>
      </c>
      <c r="L293" s="9" t="s">
        <v>590</v>
      </c>
    </row>
    <row r="294" spans="3:12" s="6" customFormat="1" ht="15">
      <c r="C294" s="9">
        <v>289</v>
      </c>
      <c r="D294" s="9" t="s">
        <v>1446</v>
      </c>
      <c r="E294" s="82" t="s">
        <v>1605</v>
      </c>
      <c r="F294" s="9" t="s">
        <v>91</v>
      </c>
      <c r="G294" s="9" t="s">
        <v>139</v>
      </c>
      <c r="H294" s="87" t="s">
        <v>461</v>
      </c>
      <c r="I294" s="89">
        <v>6</v>
      </c>
      <c r="J294" s="89">
        <v>6</v>
      </c>
      <c r="K294" s="10" t="s">
        <v>334</v>
      </c>
      <c r="L294" s="9" t="s">
        <v>590</v>
      </c>
    </row>
    <row r="295" spans="3:12" s="6" customFormat="1" ht="15">
      <c r="C295" s="9">
        <v>290</v>
      </c>
      <c r="D295" s="9" t="s">
        <v>1447</v>
      </c>
      <c r="E295" s="82" t="s">
        <v>1606</v>
      </c>
      <c r="F295" s="9" t="s">
        <v>74</v>
      </c>
      <c r="G295" s="9" t="s">
        <v>139</v>
      </c>
      <c r="H295" s="87" t="s">
        <v>461</v>
      </c>
      <c r="I295" s="89">
        <v>6</v>
      </c>
      <c r="J295" s="89">
        <v>3</v>
      </c>
      <c r="K295" s="10" t="s">
        <v>334</v>
      </c>
      <c r="L295" s="9" t="s">
        <v>590</v>
      </c>
    </row>
    <row r="296" spans="3:12" s="6" customFormat="1" ht="15">
      <c r="C296" s="9">
        <v>291</v>
      </c>
      <c r="D296" s="9" t="s">
        <v>1448</v>
      </c>
      <c r="E296" s="82" t="s">
        <v>469</v>
      </c>
      <c r="F296" s="9" t="s">
        <v>74</v>
      </c>
      <c r="G296" s="9" t="s">
        <v>596</v>
      </c>
      <c r="H296" s="87" t="s">
        <v>461</v>
      </c>
      <c r="I296" s="89">
        <v>6.8</v>
      </c>
      <c r="J296" s="89">
        <v>6.6</v>
      </c>
      <c r="K296" s="10" t="s">
        <v>334</v>
      </c>
      <c r="L296" s="9" t="s">
        <v>590</v>
      </c>
    </row>
    <row r="297" spans="3:12" s="6" customFormat="1" ht="15">
      <c r="C297" s="9">
        <v>292</v>
      </c>
      <c r="D297" s="9" t="s">
        <v>1449</v>
      </c>
      <c r="E297" s="82" t="s">
        <v>478</v>
      </c>
      <c r="F297" s="9" t="s">
        <v>74</v>
      </c>
      <c r="G297" s="9" t="s">
        <v>596</v>
      </c>
      <c r="H297" s="87" t="s">
        <v>461</v>
      </c>
      <c r="I297" s="89">
        <v>5.2</v>
      </c>
      <c r="J297" s="89">
        <v>5</v>
      </c>
      <c r="K297" s="10" t="s">
        <v>334</v>
      </c>
      <c r="L297" s="9" t="s">
        <v>616</v>
      </c>
    </row>
    <row r="298" spans="3:12" s="6" customFormat="1" ht="15">
      <c r="C298" s="9">
        <v>293</v>
      </c>
      <c r="D298" s="9" t="s">
        <v>1450</v>
      </c>
      <c r="E298" s="82" t="s">
        <v>479</v>
      </c>
      <c r="F298" s="9" t="s">
        <v>140</v>
      </c>
      <c r="G298" s="9" t="s">
        <v>233</v>
      </c>
      <c r="H298" s="87" t="s">
        <v>461</v>
      </c>
      <c r="I298" s="89">
        <v>118.4</v>
      </c>
      <c r="J298" s="89">
        <v>5.7</v>
      </c>
      <c r="K298" s="10" t="s">
        <v>480</v>
      </c>
      <c r="L298" s="9" t="s">
        <v>590</v>
      </c>
    </row>
    <row r="299" spans="3:12" s="6" customFormat="1" ht="15">
      <c r="C299" s="9">
        <v>294</v>
      </c>
      <c r="D299" s="9" t="s">
        <v>1451</v>
      </c>
      <c r="E299" s="82" t="s">
        <v>481</v>
      </c>
      <c r="F299" s="9" t="s">
        <v>140</v>
      </c>
      <c r="G299" s="9" t="s">
        <v>233</v>
      </c>
      <c r="H299" s="87" t="s">
        <v>461</v>
      </c>
      <c r="I299" s="89">
        <v>5</v>
      </c>
      <c r="J299" s="89">
        <v>5</v>
      </c>
      <c r="K299" s="10" t="s">
        <v>334</v>
      </c>
      <c r="L299" s="9" t="s">
        <v>590</v>
      </c>
    </row>
    <row r="300" spans="3:12" s="6" customFormat="1" ht="15">
      <c r="C300" s="9">
        <v>295</v>
      </c>
      <c r="D300" s="9" t="s">
        <v>1452</v>
      </c>
      <c r="E300" s="82" t="s">
        <v>472</v>
      </c>
      <c r="F300" s="9" t="s">
        <v>595</v>
      </c>
      <c r="G300" s="9" t="s">
        <v>68</v>
      </c>
      <c r="H300" s="87" t="s">
        <v>461</v>
      </c>
      <c r="I300" s="89">
        <v>2.5</v>
      </c>
      <c r="J300" s="89">
        <v>6</v>
      </c>
      <c r="K300" s="10" t="s">
        <v>334</v>
      </c>
      <c r="L300" s="9" t="s">
        <v>590</v>
      </c>
    </row>
    <row r="301" spans="3:12" s="6" customFormat="1" ht="15">
      <c r="C301" s="9">
        <v>296</v>
      </c>
      <c r="D301" s="9" t="s">
        <v>1453</v>
      </c>
      <c r="E301" s="82" t="s">
        <v>473</v>
      </c>
      <c r="F301" s="9" t="s">
        <v>595</v>
      </c>
      <c r="G301" s="9" t="s">
        <v>68</v>
      </c>
      <c r="H301" s="87" t="s">
        <v>461</v>
      </c>
      <c r="I301" s="89">
        <v>16.5</v>
      </c>
      <c r="J301" s="89">
        <v>5</v>
      </c>
      <c r="K301" s="10" t="s">
        <v>334</v>
      </c>
      <c r="L301" s="9" t="s">
        <v>1637</v>
      </c>
    </row>
    <row r="302" spans="3:12" s="6" customFormat="1" ht="15">
      <c r="C302" s="9">
        <v>297</v>
      </c>
      <c r="D302" s="9" t="s">
        <v>1454</v>
      </c>
      <c r="E302" s="82" t="s">
        <v>474</v>
      </c>
      <c r="F302" s="9" t="s">
        <v>595</v>
      </c>
      <c r="G302" s="9" t="s">
        <v>68</v>
      </c>
      <c r="H302" s="87" t="s">
        <v>461</v>
      </c>
      <c r="I302" s="89">
        <v>2.5</v>
      </c>
      <c r="J302" s="89">
        <v>6</v>
      </c>
      <c r="K302" s="10" t="s">
        <v>334</v>
      </c>
      <c r="L302" s="9" t="s">
        <v>590</v>
      </c>
    </row>
    <row r="303" spans="3:12" s="6" customFormat="1" ht="15">
      <c r="C303" s="9">
        <v>298</v>
      </c>
      <c r="D303" s="9" t="s">
        <v>1455</v>
      </c>
      <c r="E303" s="82" t="s">
        <v>475</v>
      </c>
      <c r="F303" s="9" t="s">
        <v>595</v>
      </c>
      <c r="G303" s="9" t="s">
        <v>68</v>
      </c>
      <c r="H303" s="87" t="s">
        <v>461</v>
      </c>
      <c r="I303" s="89">
        <v>2.5</v>
      </c>
      <c r="J303" s="89">
        <v>6</v>
      </c>
      <c r="K303" s="10" t="s">
        <v>334</v>
      </c>
      <c r="L303" s="9" t="s">
        <v>590</v>
      </c>
    </row>
    <row r="304" spans="3:12" s="6" customFormat="1" ht="15">
      <c r="C304" s="9">
        <v>299</v>
      </c>
      <c r="D304" s="9" t="s">
        <v>1456</v>
      </c>
      <c r="E304" s="82" t="s">
        <v>476</v>
      </c>
      <c r="F304" s="9" t="s">
        <v>595</v>
      </c>
      <c r="G304" s="9" t="s">
        <v>68</v>
      </c>
      <c r="H304" s="87" t="s">
        <v>461</v>
      </c>
      <c r="I304" s="89">
        <v>2.5</v>
      </c>
      <c r="J304" s="89">
        <v>6</v>
      </c>
      <c r="K304" s="10" t="s">
        <v>334</v>
      </c>
      <c r="L304" s="9" t="s">
        <v>590</v>
      </c>
    </row>
    <row r="305" spans="3:12" s="6" customFormat="1" ht="15">
      <c r="C305" s="9">
        <v>300</v>
      </c>
      <c r="D305" s="9" t="s">
        <v>1457</v>
      </c>
      <c r="E305" s="82" t="s">
        <v>477</v>
      </c>
      <c r="F305" s="9" t="s">
        <v>595</v>
      </c>
      <c r="G305" s="9" t="s">
        <v>68</v>
      </c>
      <c r="H305" s="87" t="s">
        <v>461</v>
      </c>
      <c r="I305" s="89">
        <v>3</v>
      </c>
      <c r="J305" s="89">
        <v>6</v>
      </c>
      <c r="K305" s="10" t="s">
        <v>334</v>
      </c>
      <c r="L305" s="9" t="s">
        <v>590</v>
      </c>
    </row>
    <row r="306" spans="3:12" s="6" customFormat="1" ht="15">
      <c r="C306" s="9">
        <v>301</v>
      </c>
      <c r="D306" s="9" t="s">
        <v>1458</v>
      </c>
      <c r="E306" s="82" t="s">
        <v>464</v>
      </c>
      <c r="F306" s="9" t="s">
        <v>77</v>
      </c>
      <c r="G306" s="9" t="s">
        <v>63</v>
      </c>
      <c r="H306" s="87" t="s">
        <v>461</v>
      </c>
      <c r="I306" s="89">
        <v>7.8</v>
      </c>
      <c r="J306" s="89">
        <v>7</v>
      </c>
      <c r="K306" s="10" t="s">
        <v>334</v>
      </c>
      <c r="L306" s="9" t="s">
        <v>590</v>
      </c>
    </row>
    <row r="307" spans="3:12" s="6" customFormat="1" ht="15">
      <c r="C307" s="9">
        <v>302</v>
      </c>
      <c r="D307" s="9" t="s">
        <v>1459</v>
      </c>
      <c r="E307" s="82" t="s">
        <v>465</v>
      </c>
      <c r="F307" s="9" t="s">
        <v>77</v>
      </c>
      <c r="G307" s="9" t="s">
        <v>63</v>
      </c>
      <c r="H307" s="87" t="s">
        <v>461</v>
      </c>
      <c r="I307" s="89">
        <v>12.6</v>
      </c>
      <c r="J307" s="89">
        <v>6.8</v>
      </c>
      <c r="K307" s="10" t="s">
        <v>334</v>
      </c>
      <c r="L307" s="9" t="s">
        <v>590</v>
      </c>
    </row>
    <row r="308" spans="3:12" s="6" customFormat="1" ht="15">
      <c r="C308" s="9">
        <v>303</v>
      </c>
      <c r="D308" s="9" t="s">
        <v>1460</v>
      </c>
      <c r="E308" s="82" t="s">
        <v>466</v>
      </c>
      <c r="F308" s="9" t="s">
        <v>77</v>
      </c>
      <c r="G308" s="9" t="s">
        <v>63</v>
      </c>
      <c r="H308" s="87" t="s">
        <v>461</v>
      </c>
      <c r="I308" s="89">
        <v>10.3</v>
      </c>
      <c r="J308" s="89">
        <v>6</v>
      </c>
      <c r="K308" s="10" t="s">
        <v>334</v>
      </c>
      <c r="L308" s="9" t="s">
        <v>590</v>
      </c>
    </row>
    <row r="309" spans="3:12" s="6" customFormat="1" ht="15">
      <c r="C309" s="9">
        <v>304</v>
      </c>
      <c r="D309" s="9" t="s">
        <v>1461</v>
      </c>
      <c r="E309" s="82" t="s">
        <v>467</v>
      </c>
      <c r="F309" s="9" t="s">
        <v>77</v>
      </c>
      <c r="G309" s="9" t="s">
        <v>63</v>
      </c>
      <c r="H309" s="87" t="s">
        <v>461</v>
      </c>
      <c r="I309" s="89">
        <v>3.6</v>
      </c>
      <c r="J309" s="89">
        <v>6</v>
      </c>
      <c r="K309" s="10" t="s">
        <v>334</v>
      </c>
      <c r="L309" s="9" t="s">
        <v>590</v>
      </c>
    </row>
    <row r="310" spans="3:12" s="6" customFormat="1" ht="15">
      <c r="C310" s="9">
        <v>305</v>
      </c>
      <c r="D310" s="9" t="s">
        <v>1462</v>
      </c>
      <c r="E310" s="82" t="s">
        <v>468</v>
      </c>
      <c r="F310" s="9" t="s">
        <v>77</v>
      </c>
      <c r="G310" s="9" t="s">
        <v>63</v>
      </c>
      <c r="H310" s="87" t="s">
        <v>461</v>
      </c>
      <c r="I310" s="89">
        <v>6.8</v>
      </c>
      <c r="J310" s="89">
        <v>6</v>
      </c>
      <c r="K310" s="10" t="s">
        <v>334</v>
      </c>
      <c r="L310" s="9" t="s">
        <v>590</v>
      </c>
    </row>
    <row r="311" spans="3:12" s="6" customFormat="1" ht="15">
      <c r="C311" s="9">
        <v>306</v>
      </c>
      <c r="D311" s="9" t="s">
        <v>1463</v>
      </c>
      <c r="E311" s="82" t="s">
        <v>469</v>
      </c>
      <c r="F311" s="9" t="s">
        <v>77</v>
      </c>
      <c r="G311" s="9" t="s">
        <v>63</v>
      </c>
      <c r="H311" s="87" t="s">
        <v>461</v>
      </c>
      <c r="I311" s="89">
        <v>6.8</v>
      </c>
      <c r="J311" s="89">
        <v>6</v>
      </c>
      <c r="K311" s="10" t="s">
        <v>334</v>
      </c>
      <c r="L311" s="9" t="s">
        <v>590</v>
      </c>
    </row>
    <row r="312" spans="3:12" s="6" customFormat="1" ht="15">
      <c r="C312" s="9">
        <v>307</v>
      </c>
      <c r="D312" s="9" t="s">
        <v>1464</v>
      </c>
      <c r="E312" s="82" t="s">
        <v>470</v>
      </c>
      <c r="F312" s="9" t="s">
        <v>77</v>
      </c>
      <c r="G312" s="9" t="s">
        <v>63</v>
      </c>
      <c r="H312" s="87" t="s">
        <v>461</v>
      </c>
      <c r="I312" s="89">
        <v>3.8</v>
      </c>
      <c r="J312" s="89">
        <v>6</v>
      </c>
      <c r="K312" s="10" t="s">
        <v>334</v>
      </c>
      <c r="L312" s="9" t="s">
        <v>590</v>
      </c>
    </row>
    <row r="313" spans="3:12" s="6" customFormat="1" ht="15">
      <c r="C313" s="9">
        <v>308</v>
      </c>
      <c r="D313" s="9" t="s">
        <v>1465</v>
      </c>
      <c r="E313" s="82" t="s">
        <v>496</v>
      </c>
      <c r="F313" s="9" t="s">
        <v>77</v>
      </c>
      <c r="G313" s="9" t="s">
        <v>63</v>
      </c>
      <c r="H313" s="87" t="s">
        <v>461</v>
      </c>
      <c r="I313" s="89">
        <v>6</v>
      </c>
      <c r="J313" s="89">
        <v>6</v>
      </c>
      <c r="K313" s="10" t="s">
        <v>334</v>
      </c>
      <c r="L313" s="9" t="s">
        <v>590</v>
      </c>
    </row>
    <row r="314" spans="3:12" s="6" customFormat="1" ht="15">
      <c r="C314" s="9">
        <v>309</v>
      </c>
      <c r="D314" s="9" t="s">
        <v>1466</v>
      </c>
      <c r="E314" s="82" t="s">
        <v>497</v>
      </c>
      <c r="F314" s="9" t="s">
        <v>77</v>
      </c>
      <c r="G314" s="9" t="s">
        <v>63</v>
      </c>
      <c r="H314" s="87" t="s">
        <v>461</v>
      </c>
      <c r="I314" s="89">
        <v>8.8000000000000007</v>
      </c>
      <c r="J314" s="89">
        <v>6</v>
      </c>
      <c r="K314" s="10" t="s">
        <v>334</v>
      </c>
      <c r="L314" s="9" t="s">
        <v>590</v>
      </c>
    </row>
    <row r="315" spans="3:12" ht="15">
      <c r="C315" s="9">
        <v>310</v>
      </c>
      <c r="D315" s="9" t="s">
        <v>1467</v>
      </c>
      <c r="E315" s="82" t="s">
        <v>498</v>
      </c>
      <c r="F315" s="9" t="s">
        <v>77</v>
      </c>
      <c r="G315" s="9" t="s">
        <v>63</v>
      </c>
      <c r="H315" s="87" t="s">
        <v>461</v>
      </c>
      <c r="I315" s="89">
        <v>4.5999999999999996</v>
      </c>
      <c r="J315" s="89">
        <v>6</v>
      </c>
      <c r="K315" s="10" t="s">
        <v>334</v>
      </c>
      <c r="L315" s="9" t="s">
        <v>590</v>
      </c>
    </row>
    <row r="316" spans="3:12" ht="15">
      <c r="C316" s="9">
        <v>311</v>
      </c>
      <c r="D316" s="9" t="s">
        <v>1468</v>
      </c>
      <c r="E316" s="82" t="s">
        <v>499</v>
      </c>
      <c r="F316" s="9" t="s">
        <v>77</v>
      </c>
      <c r="G316" s="9" t="s">
        <v>63</v>
      </c>
      <c r="H316" s="87" t="s">
        <v>461</v>
      </c>
      <c r="I316" s="89">
        <v>4.5999999999999996</v>
      </c>
      <c r="J316" s="89">
        <v>6</v>
      </c>
      <c r="K316" s="10" t="s">
        <v>334</v>
      </c>
      <c r="L316" s="9" t="s">
        <v>590</v>
      </c>
    </row>
    <row r="317" spans="3:12" ht="15">
      <c r="C317" s="9">
        <v>312</v>
      </c>
      <c r="D317" s="9" t="s">
        <v>1469</v>
      </c>
      <c r="E317" s="82" t="s">
        <v>500</v>
      </c>
      <c r="F317" s="9" t="s">
        <v>77</v>
      </c>
      <c r="G317" s="9" t="s">
        <v>63</v>
      </c>
      <c r="H317" s="87" t="s">
        <v>461</v>
      </c>
      <c r="I317" s="89">
        <v>9</v>
      </c>
      <c r="J317" s="89">
        <v>6</v>
      </c>
      <c r="K317" s="10" t="s">
        <v>334</v>
      </c>
      <c r="L317" s="9" t="s">
        <v>590</v>
      </c>
    </row>
    <row r="318" spans="3:12" ht="15">
      <c r="C318" s="9">
        <v>313</v>
      </c>
      <c r="D318" s="9" t="s">
        <v>1470</v>
      </c>
      <c r="E318" s="82" t="s">
        <v>501</v>
      </c>
      <c r="F318" s="9" t="s">
        <v>77</v>
      </c>
      <c r="G318" s="9" t="s">
        <v>63</v>
      </c>
      <c r="H318" s="87" t="s">
        <v>461</v>
      </c>
      <c r="I318" s="89">
        <v>2</v>
      </c>
      <c r="J318" s="89">
        <v>4.5</v>
      </c>
      <c r="K318" s="10" t="s">
        <v>334</v>
      </c>
      <c r="L318" s="9" t="s">
        <v>590</v>
      </c>
    </row>
    <row r="319" spans="3:12" ht="15">
      <c r="C319" s="9">
        <v>314</v>
      </c>
      <c r="D319" s="9" t="s">
        <v>1471</v>
      </c>
      <c r="E319" s="82" t="s">
        <v>502</v>
      </c>
      <c r="F319" s="9" t="s">
        <v>77</v>
      </c>
      <c r="G319" s="9" t="s">
        <v>63</v>
      </c>
      <c r="H319" s="87" t="s">
        <v>461</v>
      </c>
      <c r="I319" s="89">
        <v>4.5</v>
      </c>
      <c r="J319" s="89">
        <v>6</v>
      </c>
      <c r="K319" s="10" t="s">
        <v>334</v>
      </c>
      <c r="L319" s="9" t="s">
        <v>590</v>
      </c>
    </row>
    <row r="320" spans="3:12" ht="15">
      <c r="C320" s="9">
        <v>315</v>
      </c>
      <c r="D320" s="9" t="s">
        <v>1472</v>
      </c>
      <c r="E320" s="82" t="s">
        <v>503</v>
      </c>
      <c r="F320" s="9" t="s">
        <v>77</v>
      </c>
      <c r="G320" s="9" t="s">
        <v>63</v>
      </c>
      <c r="H320" s="87" t="s">
        <v>461</v>
      </c>
      <c r="I320" s="89">
        <v>3</v>
      </c>
      <c r="J320" s="89">
        <v>7.2</v>
      </c>
      <c r="K320" s="10" t="s">
        <v>334</v>
      </c>
      <c r="L320" s="9" t="s">
        <v>590</v>
      </c>
    </row>
    <row r="321" spans="3:12" ht="15">
      <c r="C321" s="9">
        <v>316</v>
      </c>
      <c r="D321" s="9" t="s">
        <v>1473</v>
      </c>
      <c r="E321" s="82" t="s">
        <v>504</v>
      </c>
      <c r="F321" s="9" t="s">
        <v>77</v>
      </c>
      <c r="G321" s="9" t="s">
        <v>63</v>
      </c>
      <c r="H321" s="87" t="s">
        <v>461</v>
      </c>
      <c r="I321" s="89">
        <v>1.9</v>
      </c>
      <c r="J321" s="89">
        <v>7</v>
      </c>
      <c r="K321" s="10" t="s">
        <v>334</v>
      </c>
      <c r="L321" s="9" t="s">
        <v>590</v>
      </c>
    </row>
    <row r="322" spans="3:12" ht="15">
      <c r="C322" s="9">
        <v>317</v>
      </c>
      <c r="D322" s="9" t="s">
        <v>1474</v>
      </c>
      <c r="E322" s="82" t="s">
        <v>505</v>
      </c>
      <c r="F322" s="9" t="s">
        <v>77</v>
      </c>
      <c r="G322" s="9" t="s">
        <v>63</v>
      </c>
      <c r="H322" s="87" t="s">
        <v>461</v>
      </c>
      <c r="I322" s="89">
        <v>2.2999999999999998</v>
      </c>
      <c r="J322" s="89">
        <v>6</v>
      </c>
      <c r="K322" s="10" t="s">
        <v>334</v>
      </c>
      <c r="L322" s="9" t="s">
        <v>590</v>
      </c>
    </row>
    <row r="323" spans="3:12" ht="15">
      <c r="C323" s="9">
        <v>318</v>
      </c>
      <c r="D323" s="9" t="s">
        <v>1475</v>
      </c>
      <c r="E323" s="82" t="s">
        <v>506</v>
      </c>
      <c r="F323" s="9" t="s">
        <v>77</v>
      </c>
      <c r="G323" s="9" t="s">
        <v>63</v>
      </c>
      <c r="H323" s="87" t="s">
        <v>461</v>
      </c>
      <c r="I323" s="89">
        <v>5</v>
      </c>
      <c r="J323" s="89">
        <v>6</v>
      </c>
      <c r="K323" s="10" t="s">
        <v>334</v>
      </c>
      <c r="L323" s="9" t="s">
        <v>590</v>
      </c>
    </row>
    <row r="324" spans="3:12" ht="15">
      <c r="C324" s="9">
        <v>319</v>
      </c>
      <c r="D324" s="9" t="s">
        <v>1476</v>
      </c>
      <c r="E324" s="82" t="s">
        <v>507</v>
      </c>
      <c r="F324" s="9" t="s">
        <v>77</v>
      </c>
      <c r="G324" s="9" t="s">
        <v>63</v>
      </c>
      <c r="H324" s="87" t="s">
        <v>461</v>
      </c>
      <c r="I324" s="89">
        <v>2.4</v>
      </c>
      <c r="J324" s="89">
        <v>6.3</v>
      </c>
      <c r="K324" s="10" t="s">
        <v>334</v>
      </c>
      <c r="L324" s="9" t="s">
        <v>590</v>
      </c>
    </row>
    <row r="325" spans="3:12" ht="15">
      <c r="C325" s="9">
        <v>320</v>
      </c>
      <c r="D325" s="9" t="s">
        <v>1477</v>
      </c>
      <c r="E325" s="82" t="s">
        <v>508</v>
      </c>
      <c r="F325" s="9" t="s">
        <v>77</v>
      </c>
      <c r="G325" s="9" t="s">
        <v>63</v>
      </c>
      <c r="H325" s="87" t="s">
        <v>461</v>
      </c>
      <c r="I325" s="89">
        <v>6.4</v>
      </c>
      <c r="J325" s="89">
        <v>6</v>
      </c>
      <c r="K325" s="10" t="s">
        <v>334</v>
      </c>
      <c r="L325" s="9" t="s">
        <v>590</v>
      </c>
    </row>
    <row r="326" spans="3:12" ht="15">
      <c r="C326" s="9">
        <v>321</v>
      </c>
      <c r="D326" s="9" t="s">
        <v>1478</v>
      </c>
      <c r="E326" s="82" t="s">
        <v>462</v>
      </c>
      <c r="F326" s="9" t="s">
        <v>594</v>
      </c>
      <c r="G326" s="9" t="s">
        <v>74</v>
      </c>
      <c r="H326" s="87" t="s">
        <v>483</v>
      </c>
      <c r="I326" s="89">
        <v>14</v>
      </c>
      <c r="J326" s="89">
        <v>3.9</v>
      </c>
      <c r="K326" s="10" t="s">
        <v>334</v>
      </c>
      <c r="L326" s="9" t="s">
        <v>590</v>
      </c>
    </row>
    <row r="327" spans="3:12" ht="15">
      <c r="C327" s="9">
        <v>322</v>
      </c>
      <c r="D327" s="9" t="s">
        <v>1479</v>
      </c>
      <c r="E327" s="82" t="s">
        <v>74</v>
      </c>
      <c r="F327" s="9" t="s">
        <v>594</v>
      </c>
      <c r="G327" s="9" t="s">
        <v>74</v>
      </c>
      <c r="H327" s="87" t="s">
        <v>483</v>
      </c>
      <c r="I327" s="89">
        <v>14</v>
      </c>
      <c r="J327" s="89">
        <v>7.2</v>
      </c>
      <c r="K327" s="10" t="s">
        <v>334</v>
      </c>
      <c r="L327" s="9" t="s">
        <v>590</v>
      </c>
    </row>
    <row r="328" spans="3:12" ht="15">
      <c r="C328" s="9">
        <v>323</v>
      </c>
      <c r="D328" s="9" t="s">
        <v>1480</v>
      </c>
      <c r="E328" s="82" t="s">
        <v>463</v>
      </c>
      <c r="F328" s="9" t="s">
        <v>594</v>
      </c>
      <c r="G328" s="9" t="s">
        <v>74</v>
      </c>
      <c r="H328" s="87" t="s">
        <v>483</v>
      </c>
      <c r="I328" s="89">
        <v>6</v>
      </c>
      <c r="J328" s="89">
        <v>6</v>
      </c>
      <c r="K328" s="10" t="s">
        <v>334</v>
      </c>
      <c r="L328" s="9" t="s">
        <v>590</v>
      </c>
    </row>
    <row r="329" spans="3:12" ht="15">
      <c r="C329" s="9">
        <v>324</v>
      </c>
      <c r="D329" s="9" t="s">
        <v>1481</v>
      </c>
      <c r="E329" s="82" t="s">
        <v>441</v>
      </c>
      <c r="F329" s="9" t="s">
        <v>594</v>
      </c>
      <c r="G329" s="9" t="s">
        <v>136</v>
      </c>
      <c r="H329" s="87" t="s">
        <v>483</v>
      </c>
      <c r="I329" s="89">
        <v>3</v>
      </c>
      <c r="J329" s="89">
        <v>6</v>
      </c>
      <c r="K329" s="10" t="s">
        <v>334</v>
      </c>
      <c r="L329" s="9" t="s">
        <v>590</v>
      </c>
    </row>
    <row r="330" spans="3:12" ht="15">
      <c r="C330" s="9">
        <v>325</v>
      </c>
      <c r="D330" s="9" t="s">
        <v>1482</v>
      </c>
      <c r="E330" s="82" t="s">
        <v>485</v>
      </c>
      <c r="F330" s="9" t="s">
        <v>594</v>
      </c>
      <c r="G330" s="9" t="s">
        <v>136</v>
      </c>
      <c r="H330" s="87" t="s">
        <v>483</v>
      </c>
      <c r="I330" s="89">
        <v>10.5</v>
      </c>
      <c r="J330" s="89">
        <v>4</v>
      </c>
      <c r="K330" s="10" t="s">
        <v>334</v>
      </c>
      <c r="L330" s="9" t="s">
        <v>590</v>
      </c>
    </row>
    <row r="331" spans="3:12" ht="15">
      <c r="C331" s="9">
        <v>326</v>
      </c>
      <c r="D331" s="9" t="s">
        <v>1483</v>
      </c>
      <c r="E331" s="82" t="s">
        <v>441</v>
      </c>
      <c r="F331" s="9" t="s">
        <v>594</v>
      </c>
      <c r="G331" s="9" t="s">
        <v>136</v>
      </c>
      <c r="H331" s="87" t="s">
        <v>483</v>
      </c>
      <c r="I331" s="89">
        <v>3.2</v>
      </c>
      <c r="J331" s="89">
        <v>4</v>
      </c>
      <c r="K331" s="10" t="s">
        <v>334</v>
      </c>
      <c r="L331" s="9" t="s">
        <v>590</v>
      </c>
    </row>
    <row r="332" spans="3:12" ht="15">
      <c r="C332" s="9">
        <v>327</v>
      </c>
      <c r="D332" s="9" t="s">
        <v>1484</v>
      </c>
      <c r="E332" s="82" t="s">
        <v>1607</v>
      </c>
      <c r="F332" s="9" t="s">
        <v>594</v>
      </c>
      <c r="G332" s="9" t="s">
        <v>136</v>
      </c>
      <c r="H332" s="87" t="s">
        <v>483</v>
      </c>
      <c r="I332" s="89">
        <v>2.8</v>
      </c>
      <c r="J332" s="89">
        <v>6.8</v>
      </c>
      <c r="K332" s="10" t="s">
        <v>334</v>
      </c>
      <c r="L332" s="9" t="s">
        <v>590</v>
      </c>
    </row>
    <row r="333" spans="3:12" ht="15">
      <c r="C333" s="9">
        <v>328</v>
      </c>
      <c r="D333" s="9" t="s">
        <v>1485</v>
      </c>
      <c r="E333" s="82" t="s">
        <v>486</v>
      </c>
      <c r="F333" s="9" t="s">
        <v>594</v>
      </c>
      <c r="G333" s="9" t="s">
        <v>136</v>
      </c>
      <c r="H333" s="87" t="s">
        <v>483</v>
      </c>
      <c r="I333" s="89">
        <v>4</v>
      </c>
      <c r="J333" s="89">
        <v>4</v>
      </c>
      <c r="K333" s="10" t="s">
        <v>334</v>
      </c>
      <c r="L333" s="9" t="s">
        <v>590</v>
      </c>
    </row>
    <row r="334" spans="3:12" ht="15">
      <c r="C334" s="9">
        <v>329</v>
      </c>
      <c r="D334" s="9" t="s">
        <v>1486</v>
      </c>
      <c r="E334" s="82" t="s">
        <v>96</v>
      </c>
      <c r="F334" s="9" t="s">
        <v>594</v>
      </c>
      <c r="G334" s="9" t="s">
        <v>237</v>
      </c>
      <c r="H334" s="87" t="s">
        <v>483</v>
      </c>
      <c r="I334" s="89">
        <v>6</v>
      </c>
      <c r="J334" s="89">
        <v>3</v>
      </c>
      <c r="K334" s="10" t="s">
        <v>334</v>
      </c>
      <c r="L334" s="9" t="s">
        <v>590</v>
      </c>
    </row>
    <row r="335" spans="3:12" ht="15">
      <c r="C335" s="9">
        <v>330</v>
      </c>
      <c r="D335" s="9" t="s">
        <v>1487</v>
      </c>
      <c r="E335" s="82" t="s">
        <v>484</v>
      </c>
      <c r="F335" s="9" t="s">
        <v>70</v>
      </c>
      <c r="G335" s="9" t="s">
        <v>71</v>
      </c>
      <c r="H335" s="87" t="s">
        <v>483</v>
      </c>
      <c r="I335" s="89">
        <v>3.3</v>
      </c>
      <c r="J335" s="89">
        <v>12</v>
      </c>
      <c r="K335" s="10" t="s">
        <v>334</v>
      </c>
      <c r="L335" s="9" t="s">
        <v>590</v>
      </c>
    </row>
    <row r="336" spans="3:12" ht="15">
      <c r="C336" s="9">
        <v>331</v>
      </c>
      <c r="D336" s="9" t="s">
        <v>1488</v>
      </c>
      <c r="E336" s="82" t="s">
        <v>546</v>
      </c>
      <c r="F336" s="9" t="s">
        <v>80</v>
      </c>
      <c r="G336" s="9" t="s">
        <v>94</v>
      </c>
      <c r="H336" s="87" t="s">
        <v>545</v>
      </c>
      <c r="I336" s="89">
        <v>6</v>
      </c>
      <c r="J336" s="89">
        <v>3</v>
      </c>
      <c r="K336" s="10" t="s">
        <v>334</v>
      </c>
      <c r="L336" s="9" t="s">
        <v>590</v>
      </c>
    </row>
    <row r="337" spans="3:12" ht="15">
      <c r="C337" s="9">
        <v>332</v>
      </c>
      <c r="D337" s="9" t="s">
        <v>1489</v>
      </c>
      <c r="E337" s="81" t="s">
        <v>1608</v>
      </c>
      <c r="F337" s="9" t="s">
        <v>80</v>
      </c>
      <c r="G337" s="9" t="s">
        <v>94</v>
      </c>
      <c r="H337" s="87" t="s">
        <v>545</v>
      </c>
      <c r="I337" s="89">
        <v>2.5</v>
      </c>
      <c r="J337" s="89">
        <v>8</v>
      </c>
      <c r="K337" s="10" t="s">
        <v>334</v>
      </c>
      <c r="L337" s="9" t="s">
        <v>590</v>
      </c>
    </row>
    <row r="338" spans="3:12" ht="15">
      <c r="C338" s="9">
        <v>333</v>
      </c>
      <c r="D338" s="9" t="s">
        <v>1490</v>
      </c>
      <c r="E338" s="85" t="s">
        <v>1609</v>
      </c>
      <c r="F338" s="9" t="s">
        <v>80</v>
      </c>
      <c r="G338" s="9" t="s">
        <v>94</v>
      </c>
      <c r="H338" s="87" t="s">
        <v>545</v>
      </c>
      <c r="I338" s="89">
        <v>6</v>
      </c>
      <c r="J338" s="89">
        <v>8</v>
      </c>
      <c r="K338" s="10" t="s">
        <v>334</v>
      </c>
      <c r="L338" s="9" t="s">
        <v>590</v>
      </c>
    </row>
    <row r="339" spans="3:12" ht="15">
      <c r="C339" s="9">
        <v>334</v>
      </c>
      <c r="D339" s="9" t="s">
        <v>1491</v>
      </c>
      <c r="E339" s="82" t="s">
        <v>238</v>
      </c>
      <c r="F339" s="9" t="s">
        <v>245</v>
      </c>
      <c r="G339" s="9" t="s">
        <v>421</v>
      </c>
      <c r="H339" s="87" t="s">
        <v>545</v>
      </c>
      <c r="I339" s="89">
        <v>3</v>
      </c>
      <c r="J339" s="89">
        <v>4</v>
      </c>
      <c r="K339" s="10" t="s">
        <v>334</v>
      </c>
      <c r="L339" s="9" t="s">
        <v>590</v>
      </c>
    </row>
    <row r="340" spans="3:12" ht="15">
      <c r="C340" s="9">
        <v>335</v>
      </c>
      <c r="D340" s="9" t="s">
        <v>1492</v>
      </c>
      <c r="E340" s="82" t="s">
        <v>1610</v>
      </c>
      <c r="F340" s="9" t="s">
        <v>131</v>
      </c>
      <c r="G340" s="9" t="s">
        <v>132</v>
      </c>
      <c r="H340" s="87" t="s">
        <v>545</v>
      </c>
      <c r="I340" s="89">
        <v>10</v>
      </c>
      <c r="J340" s="89">
        <v>5</v>
      </c>
      <c r="K340" s="10" t="s">
        <v>334</v>
      </c>
      <c r="L340" s="9" t="s">
        <v>590</v>
      </c>
    </row>
    <row r="341" spans="3:12" ht="15">
      <c r="C341" s="9">
        <v>336</v>
      </c>
      <c r="D341" s="9" t="s">
        <v>1493</v>
      </c>
      <c r="E341" s="82" t="s">
        <v>1611</v>
      </c>
      <c r="F341" s="9" t="s">
        <v>131</v>
      </c>
      <c r="G341" s="9" t="s">
        <v>132</v>
      </c>
      <c r="H341" s="87" t="s">
        <v>545</v>
      </c>
      <c r="I341" s="89">
        <v>3</v>
      </c>
      <c r="J341" s="89">
        <v>5</v>
      </c>
      <c r="K341" s="10" t="s">
        <v>334</v>
      </c>
      <c r="L341" s="9" t="s">
        <v>590</v>
      </c>
    </row>
    <row r="342" spans="3:12" ht="15">
      <c r="C342" s="9">
        <v>337</v>
      </c>
      <c r="D342" s="9" t="s">
        <v>1494</v>
      </c>
      <c r="E342" s="82" t="s">
        <v>547</v>
      </c>
      <c r="F342" s="9" t="s">
        <v>131</v>
      </c>
      <c r="G342" s="9" t="s">
        <v>132</v>
      </c>
      <c r="H342" s="87" t="s">
        <v>545</v>
      </c>
      <c r="I342" s="89">
        <v>3</v>
      </c>
      <c r="J342" s="89">
        <v>3</v>
      </c>
      <c r="K342" s="10" t="s">
        <v>334</v>
      </c>
      <c r="L342" s="9" t="s">
        <v>590</v>
      </c>
    </row>
    <row r="343" spans="3:12" ht="15">
      <c r="C343" s="9">
        <v>338</v>
      </c>
      <c r="D343" s="9" t="s">
        <v>1495</v>
      </c>
      <c r="E343" s="82" t="s">
        <v>619</v>
      </c>
      <c r="F343" s="9" t="s">
        <v>131</v>
      </c>
      <c r="G343" s="9" t="s">
        <v>132</v>
      </c>
      <c r="H343" s="87" t="s">
        <v>545</v>
      </c>
      <c r="I343" s="89">
        <v>20</v>
      </c>
      <c r="J343" s="89">
        <v>3</v>
      </c>
      <c r="K343" s="10" t="s">
        <v>334</v>
      </c>
      <c r="L343" s="9" t="s">
        <v>590</v>
      </c>
    </row>
    <row r="344" spans="3:12" ht="15">
      <c r="C344" s="9">
        <v>339</v>
      </c>
      <c r="D344" s="9" t="s">
        <v>1496</v>
      </c>
      <c r="E344" s="82" t="s">
        <v>579</v>
      </c>
      <c r="F344" s="9" t="s">
        <v>244</v>
      </c>
      <c r="G344" s="9" t="s">
        <v>132</v>
      </c>
      <c r="H344" s="87" t="s">
        <v>545</v>
      </c>
      <c r="I344" s="89">
        <v>40</v>
      </c>
      <c r="J344" s="89">
        <v>5</v>
      </c>
      <c r="K344" s="10" t="s">
        <v>334</v>
      </c>
      <c r="L344" s="9" t="s">
        <v>590</v>
      </c>
    </row>
    <row r="345" spans="3:12" ht="15">
      <c r="C345" s="9">
        <v>340</v>
      </c>
      <c r="D345" s="9" t="s">
        <v>1497</v>
      </c>
      <c r="E345" s="82" t="s">
        <v>1612</v>
      </c>
      <c r="F345" s="9" t="s">
        <v>237</v>
      </c>
      <c r="G345" s="9" t="s">
        <v>80</v>
      </c>
      <c r="H345" s="87" t="s">
        <v>545</v>
      </c>
      <c r="I345" s="89">
        <v>6</v>
      </c>
      <c r="J345" s="89">
        <v>3</v>
      </c>
      <c r="K345" s="10" t="s">
        <v>334</v>
      </c>
      <c r="L345" s="9" t="s">
        <v>590</v>
      </c>
    </row>
    <row r="346" spans="3:12" ht="15">
      <c r="C346" s="9">
        <v>341</v>
      </c>
      <c r="D346" s="9" t="s">
        <v>1498</v>
      </c>
      <c r="E346" s="82" t="s">
        <v>598</v>
      </c>
      <c r="F346" s="9" t="s">
        <v>80</v>
      </c>
      <c r="G346" s="9" t="s">
        <v>1613</v>
      </c>
      <c r="H346" s="87" t="s">
        <v>533</v>
      </c>
      <c r="I346" s="89">
        <v>60</v>
      </c>
      <c r="J346" s="89">
        <v>1.5</v>
      </c>
      <c r="K346" s="10" t="s">
        <v>536</v>
      </c>
      <c r="L346" s="9" t="s">
        <v>590</v>
      </c>
    </row>
    <row r="347" spans="3:12" ht="15">
      <c r="C347" s="9">
        <v>342</v>
      </c>
      <c r="D347" s="9" t="s">
        <v>1499</v>
      </c>
      <c r="E347" s="83" t="s">
        <v>80</v>
      </c>
      <c r="F347" s="9" t="s">
        <v>80</v>
      </c>
      <c r="G347" s="9" t="s">
        <v>1613</v>
      </c>
      <c r="H347" s="87" t="s">
        <v>533</v>
      </c>
      <c r="I347" s="89">
        <v>10</v>
      </c>
      <c r="J347" s="89">
        <v>4</v>
      </c>
      <c r="K347" s="10" t="s">
        <v>334</v>
      </c>
      <c r="L347" s="9" t="s">
        <v>590</v>
      </c>
    </row>
    <row r="348" spans="3:12" ht="15">
      <c r="C348" s="9">
        <v>343</v>
      </c>
      <c r="D348" s="9" t="s">
        <v>1500</v>
      </c>
      <c r="E348" s="81" t="s">
        <v>1613</v>
      </c>
      <c r="F348" s="9" t="s">
        <v>80</v>
      </c>
      <c r="G348" s="9" t="s">
        <v>1613</v>
      </c>
      <c r="H348" s="87" t="s">
        <v>533</v>
      </c>
      <c r="I348" s="89">
        <v>3</v>
      </c>
      <c r="J348" s="89">
        <v>4</v>
      </c>
      <c r="K348" s="10" t="s">
        <v>334</v>
      </c>
      <c r="L348" s="9" t="s">
        <v>590</v>
      </c>
    </row>
    <row r="349" spans="3:12" ht="15">
      <c r="C349" s="9">
        <v>344</v>
      </c>
      <c r="D349" s="9" t="s">
        <v>1501</v>
      </c>
      <c r="E349" s="82" t="s">
        <v>535</v>
      </c>
      <c r="F349" s="9" t="s">
        <v>129</v>
      </c>
      <c r="G349" s="9" t="s">
        <v>125</v>
      </c>
      <c r="H349" s="87" t="s">
        <v>533</v>
      </c>
      <c r="I349" s="89">
        <v>10</v>
      </c>
      <c r="J349" s="89">
        <v>4</v>
      </c>
      <c r="K349" s="10" t="s">
        <v>334</v>
      </c>
      <c r="L349" s="9" t="s">
        <v>590</v>
      </c>
    </row>
    <row r="350" spans="3:12" ht="15">
      <c r="C350" s="9">
        <v>345</v>
      </c>
      <c r="D350" s="9" t="s">
        <v>1502</v>
      </c>
      <c r="E350" s="82" t="s">
        <v>534</v>
      </c>
      <c r="F350" s="9" t="s">
        <v>124</v>
      </c>
      <c r="G350" s="9" t="s">
        <v>128</v>
      </c>
      <c r="H350" s="87" t="s">
        <v>533</v>
      </c>
      <c r="I350" s="89">
        <v>10</v>
      </c>
      <c r="J350" s="89">
        <v>4</v>
      </c>
      <c r="K350" s="10" t="s">
        <v>334</v>
      </c>
      <c r="L350" s="9" t="s">
        <v>590</v>
      </c>
    </row>
    <row r="351" spans="3:12" ht="15">
      <c r="C351" s="9">
        <v>346</v>
      </c>
      <c r="D351" s="9" t="s">
        <v>1503</v>
      </c>
      <c r="E351" s="82" t="s">
        <v>122</v>
      </c>
      <c r="F351" s="9" t="s">
        <v>1629</v>
      </c>
      <c r="G351" s="9" t="s">
        <v>122</v>
      </c>
      <c r="H351" s="87" t="s">
        <v>533</v>
      </c>
      <c r="I351" s="89">
        <v>8</v>
      </c>
      <c r="J351" s="89">
        <v>4</v>
      </c>
      <c r="K351" s="10" t="s">
        <v>334</v>
      </c>
      <c r="L351" s="9" t="s">
        <v>590</v>
      </c>
    </row>
    <row r="352" spans="3:12" ht="15">
      <c r="C352" s="9">
        <v>347</v>
      </c>
      <c r="D352" s="9" t="s">
        <v>1504</v>
      </c>
      <c r="E352" s="82" t="s">
        <v>149</v>
      </c>
      <c r="F352" s="9" t="s">
        <v>149</v>
      </c>
      <c r="G352" s="9" t="s">
        <v>150</v>
      </c>
      <c r="H352" s="87" t="s">
        <v>562</v>
      </c>
      <c r="I352" s="89">
        <v>6.5</v>
      </c>
      <c r="J352" s="89">
        <v>2.5</v>
      </c>
      <c r="K352" s="10" t="s">
        <v>334</v>
      </c>
      <c r="L352" s="9" t="s">
        <v>590</v>
      </c>
    </row>
    <row r="353" spans="3:12" ht="15">
      <c r="C353" s="9">
        <v>348</v>
      </c>
      <c r="D353" s="9" t="s">
        <v>1505</v>
      </c>
      <c r="E353" s="82" t="s">
        <v>1614</v>
      </c>
      <c r="F353" s="9" t="s">
        <v>149</v>
      </c>
      <c r="G353" s="9" t="s">
        <v>151</v>
      </c>
      <c r="H353" s="87" t="s">
        <v>562</v>
      </c>
      <c r="I353" s="89">
        <v>7</v>
      </c>
      <c r="J353" s="89">
        <v>7.7</v>
      </c>
      <c r="K353" s="10" t="s">
        <v>334</v>
      </c>
      <c r="L353" s="9" t="s">
        <v>590</v>
      </c>
    </row>
    <row r="354" spans="3:12" ht="15">
      <c r="C354" s="9">
        <v>349</v>
      </c>
      <c r="D354" s="9" t="s">
        <v>1506</v>
      </c>
      <c r="E354" s="82" t="s">
        <v>1615</v>
      </c>
      <c r="F354" s="9" t="s">
        <v>149</v>
      </c>
      <c r="G354" s="9" t="s">
        <v>151</v>
      </c>
      <c r="H354" s="87" t="s">
        <v>562</v>
      </c>
      <c r="I354" s="89">
        <v>6</v>
      </c>
      <c r="J354" s="89">
        <v>10</v>
      </c>
      <c r="K354" s="10" t="s">
        <v>334</v>
      </c>
      <c r="L354" s="9" t="s">
        <v>590</v>
      </c>
    </row>
    <row r="355" spans="3:12" ht="15">
      <c r="C355" s="9">
        <v>350</v>
      </c>
      <c r="D355" s="9" t="s">
        <v>1507</v>
      </c>
      <c r="E355" s="82" t="s">
        <v>1616</v>
      </c>
      <c r="F355" s="9" t="s">
        <v>149</v>
      </c>
      <c r="G355" s="9" t="s">
        <v>151</v>
      </c>
      <c r="H355" s="87" t="s">
        <v>562</v>
      </c>
      <c r="I355" s="89">
        <v>55</v>
      </c>
      <c r="J355" s="89">
        <v>8</v>
      </c>
      <c r="K355" s="10" t="s">
        <v>334</v>
      </c>
      <c r="L355" s="9" t="s">
        <v>590</v>
      </c>
    </row>
    <row r="356" spans="3:12" ht="15">
      <c r="C356" s="9">
        <v>351</v>
      </c>
      <c r="D356" s="9" t="s">
        <v>1508</v>
      </c>
      <c r="E356" s="82" t="s">
        <v>555</v>
      </c>
      <c r="F356" s="9" t="s">
        <v>1630</v>
      </c>
      <c r="G356" s="9" t="s">
        <v>241</v>
      </c>
      <c r="H356" s="87" t="s">
        <v>562</v>
      </c>
      <c r="I356" s="89">
        <v>74</v>
      </c>
      <c r="J356" s="89">
        <v>2.5</v>
      </c>
      <c r="K356" s="10" t="s">
        <v>334</v>
      </c>
      <c r="L356" s="9" t="s">
        <v>590</v>
      </c>
    </row>
    <row r="357" spans="3:12" ht="15">
      <c r="C357" s="9">
        <v>352</v>
      </c>
      <c r="D357" s="9" t="s">
        <v>1509</v>
      </c>
      <c r="E357" s="82" t="s">
        <v>1617</v>
      </c>
      <c r="F357" s="9" t="s">
        <v>1631</v>
      </c>
      <c r="G357" s="9" t="s">
        <v>1632</v>
      </c>
      <c r="H357" s="87" t="s">
        <v>562</v>
      </c>
      <c r="I357" s="89">
        <v>4.7</v>
      </c>
      <c r="J357" s="89">
        <v>3.4</v>
      </c>
      <c r="K357" s="10" t="s">
        <v>334</v>
      </c>
      <c r="L357" s="9" t="s">
        <v>590</v>
      </c>
    </row>
    <row r="358" spans="3:12" ht="15">
      <c r="C358" s="9">
        <v>353</v>
      </c>
      <c r="D358" s="9" t="s">
        <v>1510</v>
      </c>
      <c r="E358" s="82" t="s">
        <v>1618</v>
      </c>
      <c r="F358" s="9" t="s">
        <v>1633</v>
      </c>
      <c r="G358" s="9" t="s">
        <v>1632</v>
      </c>
      <c r="H358" s="87" t="s">
        <v>562</v>
      </c>
      <c r="I358" s="89">
        <v>16</v>
      </c>
      <c r="J358" s="89">
        <v>6</v>
      </c>
      <c r="K358" s="10" t="s">
        <v>334</v>
      </c>
      <c r="L358" s="9" t="s">
        <v>590</v>
      </c>
    </row>
    <row r="359" spans="3:12" ht="15">
      <c r="C359" s="9">
        <v>354</v>
      </c>
      <c r="D359" s="9" t="s">
        <v>1511</v>
      </c>
      <c r="E359" s="82" t="s">
        <v>489</v>
      </c>
      <c r="F359" s="9" t="s">
        <v>62</v>
      </c>
      <c r="G359" s="9" t="s">
        <v>63</v>
      </c>
      <c r="H359" s="87" t="s">
        <v>488</v>
      </c>
      <c r="I359" s="89">
        <v>5.6</v>
      </c>
      <c r="J359" s="89">
        <v>7.1</v>
      </c>
      <c r="K359" s="10" t="s">
        <v>334</v>
      </c>
      <c r="L359" s="9" t="s">
        <v>590</v>
      </c>
    </row>
    <row r="360" spans="3:12" ht="15">
      <c r="C360" s="9">
        <v>355</v>
      </c>
      <c r="D360" s="9" t="s">
        <v>1512</v>
      </c>
      <c r="E360" s="82" t="s">
        <v>490</v>
      </c>
      <c r="F360" s="9" t="s">
        <v>62</v>
      </c>
      <c r="G360" s="9" t="s">
        <v>63</v>
      </c>
      <c r="H360" s="87" t="s">
        <v>488</v>
      </c>
      <c r="I360" s="89">
        <v>3</v>
      </c>
      <c r="J360" s="89">
        <v>6.5</v>
      </c>
      <c r="K360" s="10" t="s">
        <v>334</v>
      </c>
      <c r="L360" s="9" t="s">
        <v>590</v>
      </c>
    </row>
    <row r="361" spans="3:12" ht="15">
      <c r="C361" s="9">
        <v>356</v>
      </c>
      <c r="D361" s="9" t="s">
        <v>1513</v>
      </c>
      <c r="E361" s="82" t="s">
        <v>62</v>
      </c>
      <c r="F361" s="9" t="s">
        <v>62</v>
      </c>
      <c r="G361" s="9" t="s">
        <v>63</v>
      </c>
      <c r="H361" s="87" t="s">
        <v>488</v>
      </c>
      <c r="I361" s="89">
        <v>14.5</v>
      </c>
      <c r="J361" s="89">
        <v>6.5</v>
      </c>
      <c r="K361" s="10" t="s">
        <v>334</v>
      </c>
      <c r="L361" s="9" t="s">
        <v>590</v>
      </c>
    </row>
    <row r="362" spans="3:12" ht="15">
      <c r="C362" s="9">
        <v>357</v>
      </c>
      <c r="D362" s="9" t="s">
        <v>1514</v>
      </c>
      <c r="E362" s="82" t="s">
        <v>121</v>
      </c>
      <c r="F362" s="9" t="s">
        <v>1634</v>
      </c>
      <c r="G362" s="9" t="s">
        <v>121</v>
      </c>
      <c r="H362" s="87" t="s">
        <v>538</v>
      </c>
      <c r="I362" s="89">
        <v>3</v>
      </c>
      <c r="J362" s="89">
        <v>6</v>
      </c>
      <c r="K362" s="10" t="s">
        <v>334</v>
      </c>
      <c r="L362" s="9" t="s">
        <v>590</v>
      </c>
    </row>
    <row r="363" spans="3:12" ht="15">
      <c r="C363" s="9">
        <v>358</v>
      </c>
      <c r="D363" s="9" t="s">
        <v>1515</v>
      </c>
      <c r="E363" s="82" t="s">
        <v>118</v>
      </c>
      <c r="F363" s="9" t="s">
        <v>116</v>
      </c>
      <c r="G363" s="9" t="s">
        <v>118</v>
      </c>
      <c r="H363" s="87" t="s">
        <v>538</v>
      </c>
      <c r="I363" s="89">
        <v>3</v>
      </c>
      <c r="J363" s="89">
        <v>6</v>
      </c>
      <c r="K363" s="10" t="s">
        <v>334</v>
      </c>
      <c r="L363" s="9" t="s">
        <v>590</v>
      </c>
    </row>
    <row r="364" spans="3:12" ht="15">
      <c r="C364" s="9">
        <v>359</v>
      </c>
      <c r="D364" s="9" t="s">
        <v>1516</v>
      </c>
      <c r="E364" s="82" t="s">
        <v>543</v>
      </c>
      <c r="F364" s="9" t="s">
        <v>108</v>
      </c>
      <c r="G364" s="9" t="s">
        <v>116</v>
      </c>
      <c r="H364" s="87" t="s">
        <v>538</v>
      </c>
      <c r="I364" s="89">
        <v>10</v>
      </c>
      <c r="J364" s="89">
        <v>4</v>
      </c>
      <c r="K364" s="10" t="s">
        <v>334</v>
      </c>
      <c r="L364" s="9" t="s">
        <v>590</v>
      </c>
    </row>
    <row r="365" spans="3:12" ht="15">
      <c r="C365" s="9">
        <v>360</v>
      </c>
      <c r="D365" s="9" t="s">
        <v>1517</v>
      </c>
      <c r="E365" s="82" t="s">
        <v>539</v>
      </c>
      <c r="F365" s="9" t="s">
        <v>108</v>
      </c>
      <c r="G365" s="9" t="s">
        <v>111</v>
      </c>
      <c r="H365" s="87" t="s">
        <v>538</v>
      </c>
      <c r="I365" s="89">
        <v>10</v>
      </c>
      <c r="J365" s="89">
        <v>6</v>
      </c>
      <c r="K365" s="10" t="s">
        <v>334</v>
      </c>
      <c r="L365" s="9" t="s">
        <v>590</v>
      </c>
    </row>
    <row r="366" spans="3:12" ht="15">
      <c r="C366" s="9">
        <v>361</v>
      </c>
      <c r="D366" s="9" t="s">
        <v>1518</v>
      </c>
      <c r="E366" s="82" t="s">
        <v>540</v>
      </c>
      <c r="F366" s="9" t="s">
        <v>108</v>
      </c>
      <c r="G366" s="9" t="s">
        <v>111</v>
      </c>
      <c r="H366" s="87" t="s">
        <v>538</v>
      </c>
      <c r="I366" s="89">
        <v>2</v>
      </c>
      <c r="J366" s="89">
        <v>4</v>
      </c>
      <c r="K366" s="10" t="s">
        <v>334</v>
      </c>
      <c r="L366" s="9" t="s">
        <v>590</v>
      </c>
    </row>
    <row r="367" spans="3:12" ht="15">
      <c r="C367" s="9">
        <v>362</v>
      </c>
      <c r="D367" s="9" t="s">
        <v>1519</v>
      </c>
      <c r="E367" s="82" t="s">
        <v>541</v>
      </c>
      <c r="F367" s="9" t="s">
        <v>108</v>
      </c>
      <c r="G367" s="9" t="s">
        <v>111</v>
      </c>
      <c r="H367" s="87" t="s">
        <v>538</v>
      </c>
      <c r="I367" s="89">
        <v>14</v>
      </c>
      <c r="J367" s="89">
        <v>6</v>
      </c>
      <c r="K367" s="10" t="s">
        <v>334</v>
      </c>
      <c r="L367" s="9" t="s">
        <v>590</v>
      </c>
    </row>
    <row r="368" spans="3:12" ht="15">
      <c r="C368" s="9">
        <v>363</v>
      </c>
      <c r="D368" s="9" t="s">
        <v>1520</v>
      </c>
      <c r="E368" s="82" t="s">
        <v>542</v>
      </c>
      <c r="F368" s="9" t="s">
        <v>111</v>
      </c>
      <c r="G368" s="9" t="s">
        <v>114</v>
      </c>
      <c r="H368" s="87" t="s">
        <v>538</v>
      </c>
      <c r="I368" s="89">
        <v>4.5</v>
      </c>
      <c r="J368" s="89">
        <v>4</v>
      </c>
      <c r="K368" s="10" t="s">
        <v>334</v>
      </c>
      <c r="L368" s="9" t="s">
        <v>590</v>
      </c>
    </row>
    <row r="369" spans="2:17" ht="15">
      <c r="C369" s="9">
        <v>364</v>
      </c>
      <c r="D369" s="9" t="s">
        <v>1521</v>
      </c>
      <c r="E369" s="82" t="s">
        <v>133</v>
      </c>
      <c r="F369" s="9" t="s">
        <v>1635</v>
      </c>
      <c r="G369" s="9" t="s">
        <v>133</v>
      </c>
      <c r="H369" s="87" t="s">
        <v>538</v>
      </c>
      <c r="I369" s="89">
        <v>3</v>
      </c>
      <c r="J369" s="89">
        <v>4</v>
      </c>
      <c r="K369" s="10" t="s">
        <v>334</v>
      </c>
      <c r="L369" s="9" t="s">
        <v>590</v>
      </c>
    </row>
    <row r="370" spans="2:17">
      <c r="C370" s="72"/>
      <c r="D370" s="72"/>
      <c r="E370" s="73"/>
      <c r="F370" s="72"/>
      <c r="G370" s="72"/>
      <c r="H370" s="72"/>
      <c r="I370" s="74"/>
      <c r="J370" s="74"/>
      <c r="K370" s="73"/>
      <c r="L370" s="72"/>
    </row>
    <row r="372" spans="2:17">
      <c r="B372" s="457" t="s">
        <v>622</v>
      </c>
      <c r="C372" s="457"/>
      <c r="D372" s="457"/>
      <c r="E372" s="457"/>
      <c r="F372" s="457"/>
      <c r="G372" s="457"/>
      <c r="H372" s="457"/>
      <c r="I372" s="457"/>
      <c r="J372" s="457"/>
      <c r="K372" s="457"/>
      <c r="L372" s="457"/>
      <c r="M372" s="457"/>
    </row>
    <row r="373" spans="2:17">
      <c r="B373" s="25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spans="2:17" ht="13.5">
      <c r="B374" s="27"/>
      <c r="C374" s="28"/>
      <c r="D374" s="75"/>
      <c r="E374" s="29"/>
      <c r="F374" s="30"/>
      <c r="G374" s="458"/>
      <c r="H374" s="459"/>
      <c r="I374" s="460" t="s">
        <v>289</v>
      </c>
      <c r="J374" s="461"/>
      <c r="K374" s="461"/>
      <c r="L374" s="462"/>
      <c r="M374" s="31"/>
    </row>
    <row r="375" spans="2:17" ht="13.5">
      <c r="B375" s="32" t="s">
        <v>280</v>
      </c>
      <c r="C375" s="447" t="s">
        <v>623</v>
      </c>
      <c r="D375" s="448"/>
      <c r="E375" s="449"/>
      <c r="F375" s="33"/>
      <c r="G375" s="450" t="s">
        <v>253</v>
      </c>
      <c r="H375" s="451"/>
      <c r="I375" s="34" t="s">
        <v>590</v>
      </c>
      <c r="J375" s="34" t="s">
        <v>599</v>
      </c>
      <c r="K375" s="34" t="s">
        <v>616</v>
      </c>
      <c r="L375" s="35" t="s">
        <v>624</v>
      </c>
      <c r="M375" s="36" t="s">
        <v>625</v>
      </c>
    </row>
    <row r="376" spans="2:17" ht="13.5">
      <c r="B376" s="37"/>
      <c r="C376" s="38"/>
      <c r="D376" s="76"/>
      <c r="E376" s="39"/>
      <c r="F376" s="40"/>
      <c r="G376" s="41"/>
      <c r="H376" s="42"/>
      <c r="I376" s="43" t="s">
        <v>570</v>
      </c>
      <c r="J376" s="43" t="s">
        <v>571</v>
      </c>
      <c r="K376" s="43" t="s">
        <v>572</v>
      </c>
      <c r="L376" s="40" t="s">
        <v>573</v>
      </c>
      <c r="M376" s="44"/>
    </row>
    <row r="377" spans="2:17" ht="13.5">
      <c r="B377" s="32">
        <v>1</v>
      </c>
      <c r="C377" s="45" t="s">
        <v>292</v>
      </c>
      <c r="D377" s="77"/>
      <c r="E377" s="46"/>
      <c r="F377" s="33" t="s">
        <v>574</v>
      </c>
      <c r="G377" s="47">
        <v>34</v>
      </c>
      <c r="H377" s="48" t="s">
        <v>575</v>
      </c>
      <c r="I377" s="49">
        <v>27</v>
      </c>
      <c r="J377" s="49">
        <v>4</v>
      </c>
      <c r="K377" s="49">
        <v>1</v>
      </c>
      <c r="L377" s="33">
        <v>0</v>
      </c>
      <c r="M377" s="50">
        <f>SUM(I377:L377)</f>
        <v>32</v>
      </c>
      <c r="O377" s="3">
        <f>I377+J377</f>
        <v>31</v>
      </c>
      <c r="Q377" s="3">
        <f>G377-I377</f>
        <v>7</v>
      </c>
    </row>
    <row r="378" spans="2:17" ht="13.5">
      <c r="B378" s="32">
        <v>2</v>
      </c>
      <c r="C378" s="45" t="s">
        <v>333</v>
      </c>
      <c r="D378" s="77"/>
      <c r="E378" s="46"/>
      <c r="F378" s="33" t="s">
        <v>574</v>
      </c>
      <c r="G378" s="47">
        <v>30</v>
      </c>
      <c r="H378" s="48" t="s">
        <v>575</v>
      </c>
      <c r="I378" s="49">
        <v>8</v>
      </c>
      <c r="J378" s="49">
        <v>3</v>
      </c>
      <c r="K378" s="49">
        <v>0</v>
      </c>
      <c r="L378" s="33">
        <v>0</v>
      </c>
      <c r="M378" s="50">
        <f t="shared" ref="M378:M395" si="0">SUM(I378:L378)</f>
        <v>11</v>
      </c>
      <c r="O378" s="3">
        <f t="shared" ref="O378:O395" si="1">I378+J378</f>
        <v>11</v>
      </c>
      <c r="Q378" s="3">
        <f t="shared" ref="Q378:Q395" si="2">G378-I378</f>
        <v>22</v>
      </c>
    </row>
    <row r="379" spans="2:17" ht="13.5">
      <c r="B379" s="32">
        <v>3</v>
      </c>
      <c r="C379" s="45" t="s">
        <v>344</v>
      </c>
      <c r="D379" s="77"/>
      <c r="E379" s="46"/>
      <c r="F379" s="33" t="s">
        <v>574</v>
      </c>
      <c r="G379" s="47">
        <v>38</v>
      </c>
      <c r="H379" s="48" t="s">
        <v>575</v>
      </c>
      <c r="I379" s="49">
        <v>37</v>
      </c>
      <c r="J379" s="49">
        <v>1</v>
      </c>
      <c r="K379" s="49">
        <v>0</v>
      </c>
      <c r="L379" s="33">
        <v>0</v>
      </c>
      <c r="M379" s="50">
        <f t="shared" si="0"/>
        <v>38</v>
      </c>
      <c r="O379" s="3">
        <f t="shared" si="1"/>
        <v>38</v>
      </c>
      <c r="Q379" s="3">
        <f t="shared" si="2"/>
        <v>1</v>
      </c>
    </row>
    <row r="380" spans="2:17" ht="13.5">
      <c r="B380" s="32">
        <v>4</v>
      </c>
      <c r="C380" s="45" t="s">
        <v>380</v>
      </c>
      <c r="D380" s="77"/>
      <c r="E380" s="46"/>
      <c r="F380" s="33" t="s">
        <v>574</v>
      </c>
      <c r="G380" s="47">
        <v>19</v>
      </c>
      <c r="H380" s="48" t="s">
        <v>575</v>
      </c>
      <c r="I380" s="49">
        <v>7</v>
      </c>
      <c r="J380" s="49">
        <v>0</v>
      </c>
      <c r="K380" s="49">
        <v>0</v>
      </c>
      <c r="L380" s="33">
        <v>0</v>
      </c>
      <c r="M380" s="50">
        <f t="shared" si="0"/>
        <v>7</v>
      </c>
      <c r="O380" s="3">
        <f t="shared" si="1"/>
        <v>7</v>
      </c>
      <c r="Q380" s="3">
        <f t="shared" si="2"/>
        <v>12</v>
      </c>
    </row>
    <row r="381" spans="2:17" ht="13.5">
      <c r="B381" s="32">
        <v>5</v>
      </c>
      <c r="C381" s="45" t="s">
        <v>388</v>
      </c>
      <c r="D381" s="77"/>
      <c r="E381" s="46"/>
      <c r="F381" s="33" t="s">
        <v>574</v>
      </c>
      <c r="G381" s="47">
        <v>22</v>
      </c>
      <c r="H381" s="48" t="s">
        <v>575</v>
      </c>
      <c r="I381" s="49">
        <v>16</v>
      </c>
      <c r="J381" s="49">
        <v>2</v>
      </c>
      <c r="K381" s="49">
        <v>0</v>
      </c>
      <c r="L381" s="33">
        <v>0</v>
      </c>
      <c r="M381" s="50">
        <f t="shared" si="0"/>
        <v>18</v>
      </c>
      <c r="O381" s="3">
        <f t="shared" si="1"/>
        <v>18</v>
      </c>
      <c r="Q381" s="3">
        <f t="shared" si="2"/>
        <v>6</v>
      </c>
    </row>
    <row r="382" spans="2:17" ht="13.5">
      <c r="B382" s="32">
        <v>6</v>
      </c>
      <c r="C382" s="45" t="s">
        <v>403</v>
      </c>
      <c r="D382" s="77"/>
      <c r="E382" s="46"/>
      <c r="F382" s="33" t="s">
        <v>574</v>
      </c>
      <c r="G382" s="47">
        <v>15</v>
      </c>
      <c r="H382" s="48" t="s">
        <v>575</v>
      </c>
      <c r="I382" s="49">
        <v>8</v>
      </c>
      <c r="J382" s="49">
        <v>0</v>
      </c>
      <c r="K382" s="49">
        <v>0</v>
      </c>
      <c r="L382" s="33">
        <v>0</v>
      </c>
      <c r="M382" s="50">
        <f t="shared" si="0"/>
        <v>8</v>
      </c>
      <c r="O382" s="3">
        <f t="shared" si="1"/>
        <v>8</v>
      </c>
      <c r="Q382" s="3">
        <f t="shared" si="2"/>
        <v>7</v>
      </c>
    </row>
    <row r="383" spans="2:17" ht="13.5">
      <c r="B383" s="32">
        <v>7</v>
      </c>
      <c r="C383" s="45" t="s">
        <v>413</v>
      </c>
      <c r="D383" s="77"/>
      <c r="E383" s="46"/>
      <c r="F383" s="33" t="s">
        <v>574</v>
      </c>
      <c r="G383" s="47">
        <v>15</v>
      </c>
      <c r="H383" s="48" t="s">
        <v>575</v>
      </c>
      <c r="I383" s="49">
        <v>7</v>
      </c>
      <c r="J383" s="49">
        <v>1</v>
      </c>
      <c r="K383" s="49">
        <v>0</v>
      </c>
      <c r="L383" s="33">
        <v>0</v>
      </c>
      <c r="M383" s="50">
        <f t="shared" si="0"/>
        <v>8</v>
      </c>
      <c r="O383" s="3">
        <f t="shared" si="1"/>
        <v>8</v>
      </c>
      <c r="Q383" s="3">
        <f t="shared" si="2"/>
        <v>8</v>
      </c>
    </row>
    <row r="384" spans="2:17" ht="13.5">
      <c r="B384" s="32">
        <v>8</v>
      </c>
      <c r="C384" s="45" t="s">
        <v>420</v>
      </c>
      <c r="D384" s="77"/>
      <c r="E384" s="46"/>
      <c r="F384" s="33" t="s">
        <v>574</v>
      </c>
      <c r="G384" s="47">
        <v>52</v>
      </c>
      <c r="H384" s="48" t="s">
        <v>575</v>
      </c>
      <c r="I384" s="49">
        <v>61</v>
      </c>
      <c r="J384" s="49">
        <v>0</v>
      </c>
      <c r="K384" s="49">
        <v>0</v>
      </c>
      <c r="L384" s="33">
        <v>0</v>
      </c>
      <c r="M384" s="50">
        <f t="shared" si="0"/>
        <v>61</v>
      </c>
      <c r="O384" s="3">
        <f t="shared" si="1"/>
        <v>61</v>
      </c>
      <c r="Q384" s="3">
        <f t="shared" si="2"/>
        <v>-9</v>
      </c>
    </row>
    <row r="385" spans="2:17" ht="13.5">
      <c r="B385" s="32">
        <v>9</v>
      </c>
      <c r="C385" s="45" t="s">
        <v>461</v>
      </c>
      <c r="D385" s="77"/>
      <c r="E385" s="46"/>
      <c r="F385" s="33" t="s">
        <v>574</v>
      </c>
      <c r="G385" s="47">
        <v>35</v>
      </c>
      <c r="H385" s="48" t="s">
        <v>575</v>
      </c>
      <c r="I385" s="49">
        <v>23</v>
      </c>
      <c r="J385" s="49">
        <v>0</v>
      </c>
      <c r="K385" s="49">
        <v>0</v>
      </c>
      <c r="L385" s="33">
        <v>0</v>
      </c>
      <c r="M385" s="50">
        <f t="shared" si="0"/>
        <v>23</v>
      </c>
      <c r="O385" s="3">
        <f t="shared" si="1"/>
        <v>23</v>
      </c>
      <c r="Q385" s="3">
        <f t="shared" si="2"/>
        <v>12</v>
      </c>
    </row>
    <row r="386" spans="2:17" ht="13.5">
      <c r="B386" s="32">
        <v>10</v>
      </c>
      <c r="C386" s="45" t="s">
        <v>483</v>
      </c>
      <c r="D386" s="77"/>
      <c r="E386" s="46"/>
      <c r="F386" s="33" t="s">
        <v>574</v>
      </c>
      <c r="G386" s="47">
        <v>10</v>
      </c>
      <c r="H386" s="48" t="s">
        <v>575</v>
      </c>
      <c r="I386" s="49">
        <v>7</v>
      </c>
      <c r="J386" s="49">
        <v>0</v>
      </c>
      <c r="K386" s="49">
        <v>0</v>
      </c>
      <c r="L386" s="33">
        <v>0</v>
      </c>
      <c r="M386" s="50">
        <f t="shared" si="0"/>
        <v>7</v>
      </c>
      <c r="O386" s="3">
        <f t="shared" si="1"/>
        <v>7</v>
      </c>
      <c r="Q386" s="3">
        <f t="shared" si="2"/>
        <v>3</v>
      </c>
    </row>
    <row r="387" spans="2:17" ht="13.5">
      <c r="B387" s="32">
        <v>11</v>
      </c>
      <c r="C387" s="45" t="s">
        <v>488</v>
      </c>
      <c r="D387" s="77"/>
      <c r="E387" s="46"/>
      <c r="F387" s="33" t="s">
        <v>574</v>
      </c>
      <c r="G387" s="47">
        <v>3</v>
      </c>
      <c r="H387" s="48" t="s">
        <v>575</v>
      </c>
      <c r="I387" s="49">
        <v>22</v>
      </c>
      <c r="J387" s="49">
        <v>0</v>
      </c>
      <c r="K387" s="49">
        <v>0</v>
      </c>
      <c r="L387" s="33">
        <v>0</v>
      </c>
      <c r="M387" s="50">
        <f t="shared" si="0"/>
        <v>22</v>
      </c>
      <c r="O387" s="3">
        <f t="shared" si="1"/>
        <v>22</v>
      </c>
      <c r="Q387" s="3">
        <f t="shared" si="2"/>
        <v>-19</v>
      </c>
    </row>
    <row r="388" spans="2:17" ht="13.5">
      <c r="B388" s="32">
        <v>12</v>
      </c>
      <c r="C388" s="45" t="s">
        <v>511</v>
      </c>
      <c r="D388" s="77"/>
      <c r="E388" s="46"/>
      <c r="F388" s="33" t="s">
        <v>574</v>
      </c>
      <c r="G388" s="47">
        <v>7</v>
      </c>
      <c r="H388" s="48" t="s">
        <v>575</v>
      </c>
      <c r="I388" s="49">
        <v>6</v>
      </c>
      <c r="J388" s="49">
        <v>0</v>
      </c>
      <c r="K388" s="49">
        <v>0</v>
      </c>
      <c r="L388" s="33">
        <v>0</v>
      </c>
      <c r="M388" s="50">
        <f t="shared" si="0"/>
        <v>6</v>
      </c>
      <c r="O388" s="3">
        <f t="shared" si="1"/>
        <v>6</v>
      </c>
      <c r="Q388" s="3">
        <f t="shared" si="2"/>
        <v>1</v>
      </c>
    </row>
    <row r="389" spans="2:17" ht="13.5">
      <c r="B389" s="32">
        <v>13</v>
      </c>
      <c r="C389" s="45" t="s">
        <v>518</v>
      </c>
      <c r="D389" s="77"/>
      <c r="E389" s="46"/>
      <c r="F389" s="33" t="s">
        <v>574</v>
      </c>
      <c r="G389" s="47">
        <v>13</v>
      </c>
      <c r="H389" s="48" t="s">
        <v>575</v>
      </c>
      <c r="I389" s="49">
        <v>16</v>
      </c>
      <c r="J389" s="49">
        <v>0</v>
      </c>
      <c r="K389" s="49">
        <v>0</v>
      </c>
      <c r="L389" s="33">
        <v>1</v>
      </c>
      <c r="M389" s="50">
        <f t="shared" si="0"/>
        <v>17</v>
      </c>
      <c r="O389" s="3">
        <f t="shared" si="1"/>
        <v>16</v>
      </c>
      <c r="Q389" s="3">
        <f t="shared" si="2"/>
        <v>-3</v>
      </c>
    </row>
    <row r="390" spans="2:17" ht="13.5">
      <c r="B390" s="32">
        <v>14</v>
      </c>
      <c r="C390" s="45" t="s">
        <v>533</v>
      </c>
      <c r="D390" s="77"/>
      <c r="E390" s="46"/>
      <c r="F390" s="33" t="s">
        <v>574</v>
      </c>
      <c r="G390" s="47">
        <v>6</v>
      </c>
      <c r="H390" s="48" t="s">
        <v>575</v>
      </c>
      <c r="I390" s="49">
        <v>4</v>
      </c>
      <c r="J390" s="49">
        <v>0</v>
      </c>
      <c r="K390" s="49">
        <v>0</v>
      </c>
      <c r="L390" s="33">
        <v>0</v>
      </c>
      <c r="M390" s="50">
        <f t="shared" si="0"/>
        <v>4</v>
      </c>
      <c r="O390" s="3">
        <f t="shared" si="1"/>
        <v>4</v>
      </c>
      <c r="Q390" s="3">
        <f t="shared" si="2"/>
        <v>2</v>
      </c>
    </row>
    <row r="391" spans="2:17" ht="13.5">
      <c r="B391" s="32">
        <v>15</v>
      </c>
      <c r="C391" s="45" t="s">
        <v>538</v>
      </c>
      <c r="D391" s="77"/>
      <c r="E391" s="46"/>
      <c r="F391" s="33" t="s">
        <v>574</v>
      </c>
      <c r="G391" s="47">
        <v>8</v>
      </c>
      <c r="H391" s="48" t="s">
        <v>575</v>
      </c>
      <c r="I391" s="49">
        <v>5</v>
      </c>
      <c r="J391" s="49">
        <v>0</v>
      </c>
      <c r="K391" s="49">
        <v>0</v>
      </c>
      <c r="L391" s="33">
        <v>0</v>
      </c>
      <c r="M391" s="50">
        <f t="shared" si="0"/>
        <v>5</v>
      </c>
      <c r="O391" s="3">
        <f t="shared" si="1"/>
        <v>5</v>
      </c>
      <c r="Q391" s="3">
        <f t="shared" si="2"/>
        <v>3</v>
      </c>
    </row>
    <row r="392" spans="2:17" ht="13.5">
      <c r="B392" s="32">
        <v>16</v>
      </c>
      <c r="C392" s="45" t="s">
        <v>545</v>
      </c>
      <c r="D392" s="77"/>
      <c r="E392" s="46"/>
      <c r="F392" s="33" t="s">
        <v>574</v>
      </c>
      <c r="G392" s="47">
        <v>10</v>
      </c>
      <c r="H392" s="48" t="s">
        <v>575</v>
      </c>
      <c r="I392" s="49">
        <v>7</v>
      </c>
      <c r="J392" s="49">
        <v>0</v>
      </c>
      <c r="K392" s="49">
        <v>0</v>
      </c>
      <c r="L392" s="33">
        <v>0</v>
      </c>
      <c r="M392" s="50">
        <f t="shared" si="0"/>
        <v>7</v>
      </c>
      <c r="O392" s="3">
        <f t="shared" si="1"/>
        <v>7</v>
      </c>
      <c r="Q392" s="3">
        <f t="shared" si="2"/>
        <v>3</v>
      </c>
    </row>
    <row r="393" spans="2:17" ht="13.5">
      <c r="B393" s="32">
        <v>17</v>
      </c>
      <c r="C393" s="45" t="s">
        <v>549</v>
      </c>
      <c r="D393" s="77"/>
      <c r="E393" s="46"/>
      <c r="F393" s="33" t="s">
        <v>574</v>
      </c>
      <c r="G393" s="47">
        <v>21</v>
      </c>
      <c r="H393" s="48" t="s">
        <v>575</v>
      </c>
      <c r="I393" s="49">
        <v>15</v>
      </c>
      <c r="J393" s="49">
        <v>2</v>
      </c>
      <c r="K393" s="49">
        <v>0</v>
      </c>
      <c r="L393" s="33">
        <v>0</v>
      </c>
      <c r="M393" s="50">
        <f t="shared" si="0"/>
        <v>17</v>
      </c>
      <c r="O393" s="3">
        <f t="shared" si="1"/>
        <v>17</v>
      </c>
      <c r="Q393" s="3">
        <f t="shared" si="2"/>
        <v>6</v>
      </c>
    </row>
    <row r="394" spans="2:17" ht="13.5">
      <c r="B394" s="32">
        <v>18</v>
      </c>
      <c r="C394" s="45" t="s">
        <v>562</v>
      </c>
      <c r="D394" s="77"/>
      <c r="E394" s="46"/>
      <c r="F394" s="33" t="s">
        <v>574</v>
      </c>
      <c r="G394" s="47">
        <v>7</v>
      </c>
      <c r="H394" s="48" t="s">
        <v>575</v>
      </c>
      <c r="I394" s="49">
        <v>3</v>
      </c>
      <c r="J394" s="49">
        <v>0</v>
      </c>
      <c r="K394" s="49">
        <v>1</v>
      </c>
      <c r="L394" s="33">
        <v>0</v>
      </c>
      <c r="M394" s="50">
        <f t="shared" si="0"/>
        <v>4</v>
      </c>
      <c r="O394" s="3">
        <f t="shared" si="1"/>
        <v>3</v>
      </c>
      <c r="Q394" s="3">
        <f t="shared" si="2"/>
        <v>4</v>
      </c>
    </row>
    <row r="395" spans="2:17" ht="14.25" thickBot="1">
      <c r="B395" s="32">
        <v>19</v>
      </c>
      <c r="C395" s="45" t="s">
        <v>564</v>
      </c>
      <c r="D395" s="77"/>
      <c r="E395" s="46"/>
      <c r="F395" s="33" t="s">
        <v>574</v>
      </c>
      <c r="G395" s="47">
        <v>19</v>
      </c>
      <c r="H395" s="48" t="s">
        <v>575</v>
      </c>
      <c r="I395" s="49">
        <v>16</v>
      </c>
      <c r="J395" s="49">
        <v>0</v>
      </c>
      <c r="K395" s="49">
        <v>0</v>
      </c>
      <c r="L395" s="33">
        <v>0</v>
      </c>
      <c r="M395" s="50">
        <f t="shared" si="0"/>
        <v>16</v>
      </c>
      <c r="O395" s="3">
        <f t="shared" si="1"/>
        <v>16</v>
      </c>
      <c r="Q395" s="3">
        <f t="shared" si="2"/>
        <v>3</v>
      </c>
    </row>
    <row r="396" spans="2:17" ht="14.25" thickTop="1">
      <c r="B396" s="51"/>
      <c r="C396" s="52"/>
      <c r="D396" s="78"/>
      <c r="E396" s="53"/>
      <c r="F396" s="54"/>
      <c r="G396" s="55">
        <f>SUM(G377:G395)</f>
        <v>364</v>
      </c>
      <c r="H396" s="56" t="s">
        <v>575</v>
      </c>
      <c r="I396" s="57">
        <f>SUM(I377:I395)</f>
        <v>295</v>
      </c>
      <c r="J396" s="57">
        <f>SUM(J377:J395)</f>
        <v>13</v>
      </c>
      <c r="K396" s="57">
        <f>SUM(K377:K395)</f>
        <v>2</v>
      </c>
      <c r="L396" s="58">
        <f>SUM(L378:L395)</f>
        <v>1</v>
      </c>
      <c r="M396" s="59">
        <f>SUM(I396:L396)</f>
        <v>311</v>
      </c>
    </row>
    <row r="397" spans="2:17">
      <c r="B397" s="60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2:17" ht="15">
      <c r="B398" s="60"/>
      <c r="C398" s="61" t="s">
        <v>576</v>
      </c>
      <c r="D398" s="61"/>
      <c r="E398" s="5"/>
      <c r="F398" s="5"/>
      <c r="G398" s="5"/>
      <c r="H398" s="5"/>
      <c r="I398" s="5"/>
      <c r="J398" s="5"/>
      <c r="K398" s="5"/>
      <c r="L398" s="5"/>
      <c r="M398" s="5"/>
    </row>
    <row r="399" spans="2:17" ht="13.5">
      <c r="B399" s="60"/>
      <c r="C399" s="5"/>
      <c r="D399" s="5"/>
      <c r="E399" s="5"/>
      <c r="F399" s="62"/>
      <c r="G399" s="63"/>
      <c r="H399" s="63"/>
      <c r="I399" s="64"/>
      <c r="J399" s="5"/>
      <c r="K399" s="5"/>
      <c r="L399" s="5"/>
      <c r="M399" s="5"/>
    </row>
    <row r="400" spans="2:17" ht="13.5">
      <c r="B400" s="60"/>
      <c r="C400" s="446" t="s">
        <v>294</v>
      </c>
      <c r="D400" s="446"/>
      <c r="E400" s="446"/>
      <c r="F400" s="63"/>
      <c r="G400" s="65" t="s">
        <v>574</v>
      </c>
      <c r="H400" s="66">
        <v>44</v>
      </c>
      <c r="I400" s="33" t="s">
        <v>577</v>
      </c>
      <c r="J400" s="5"/>
      <c r="K400" s="5"/>
      <c r="L400" s="5"/>
      <c r="M400" s="5"/>
    </row>
    <row r="401" spans="2:13" ht="13.5">
      <c r="B401" s="60"/>
      <c r="C401" s="446" t="s">
        <v>303</v>
      </c>
      <c r="D401" s="446"/>
      <c r="E401" s="446"/>
      <c r="F401" s="63"/>
      <c r="G401" s="65" t="s">
        <v>574</v>
      </c>
      <c r="H401" s="66">
        <v>3</v>
      </c>
      <c r="I401" s="33" t="s">
        <v>577</v>
      </c>
      <c r="J401" s="5"/>
      <c r="K401" s="5"/>
      <c r="L401" s="5"/>
      <c r="M401" s="5"/>
    </row>
    <row r="402" spans="2:13" ht="13.5">
      <c r="B402" s="60"/>
      <c r="C402" s="446" t="s">
        <v>306</v>
      </c>
      <c r="D402" s="446"/>
      <c r="E402" s="446"/>
      <c r="F402" s="63"/>
      <c r="G402" s="65" t="s">
        <v>574</v>
      </c>
      <c r="H402" s="66">
        <v>23</v>
      </c>
      <c r="I402" s="33" t="s">
        <v>577</v>
      </c>
      <c r="J402" s="5"/>
      <c r="K402" s="5"/>
      <c r="L402" s="5"/>
      <c r="M402" s="5"/>
    </row>
    <row r="403" spans="2:13" ht="13.5">
      <c r="B403" s="60"/>
      <c r="C403" s="446" t="s">
        <v>334</v>
      </c>
      <c r="D403" s="446"/>
      <c r="E403" s="446"/>
      <c r="F403" s="63"/>
      <c r="G403" s="65" t="s">
        <v>574</v>
      </c>
      <c r="H403" s="66">
        <v>288</v>
      </c>
      <c r="I403" s="33" t="s">
        <v>577</v>
      </c>
      <c r="J403" s="5"/>
      <c r="K403" s="5"/>
      <c r="L403" s="5"/>
      <c r="M403" s="5"/>
    </row>
    <row r="404" spans="2:13" ht="13.5">
      <c r="B404" s="60"/>
      <c r="C404" s="446" t="s">
        <v>578</v>
      </c>
      <c r="D404" s="446"/>
      <c r="E404" s="446"/>
      <c r="F404" s="63"/>
      <c r="G404" s="65" t="s">
        <v>574</v>
      </c>
      <c r="H404" s="66">
        <v>5</v>
      </c>
      <c r="I404" s="33" t="s">
        <v>577</v>
      </c>
      <c r="J404" s="5"/>
      <c r="K404" s="5"/>
      <c r="L404" s="5"/>
      <c r="M404" s="5"/>
    </row>
    <row r="405" spans="2:13" ht="14.25" thickBot="1">
      <c r="B405" s="60"/>
      <c r="C405" s="446" t="s">
        <v>536</v>
      </c>
      <c r="D405" s="446"/>
      <c r="E405" s="446"/>
      <c r="F405" s="63"/>
      <c r="G405" s="65" t="s">
        <v>574</v>
      </c>
      <c r="H405" s="67">
        <v>1</v>
      </c>
      <c r="I405" s="33" t="s">
        <v>577</v>
      </c>
      <c r="J405" s="5"/>
      <c r="K405" s="5"/>
      <c r="L405" s="5"/>
      <c r="M405" s="5"/>
    </row>
    <row r="406" spans="2:13" ht="14.25" thickTop="1">
      <c r="B406" s="60"/>
      <c r="C406" s="446" t="s">
        <v>253</v>
      </c>
      <c r="D406" s="446"/>
      <c r="E406" s="446"/>
      <c r="F406" s="63"/>
      <c r="G406" s="33"/>
      <c r="H406" s="66">
        <f>SUM(H400:H405)</f>
        <v>364</v>
      </c>
      <c r="I406" s="33" t="s">
        <v>577</v>
      </c>
      <c r="J406" s="5"/>
      <c r="K406" s="5"/>
      <c r="L406" s="5"/>
      <c r="M406" s="5"/>
    </row>
    <row r="407" spans="2:13">
      <c r="B407" s="60"/>
      <c r="C407" s="5"/>
      <c r="D407" s="5"/>
      <c r="E407" s="5"/>
      <c r="F407" s="5"/>
      <c r="G407" s="5"/>
      <c r="H407" s="5"/>
      <c r="I407" s="5"/>
      <c r="J407" s="5"/>
      <c r="K407" s="71" t="s">
        <v>1638</v>
      </c>
      <c r="M407" s="5"/>
    </row>
    <row r="408" spans="2:13">
      <c r="K408" s="71" t="s">
        <v>1639</v>
      </c>
    </row>
    <row r="409" spans="2:13">
      <c r="K409" s="71" t="s">
        <v>1160</v>
      </c>
    </row>
    <row r="410" spans="2:13">
      <c r="K410" s="68"/>
    </row>
    <row r="411" spans="2:13">
      <c r="K411" s="68"/>
    </row>
    <row r="412" spans="2:13">
      <c r="K412" s="68"/>
    </row>
    <row r="413" spans="2:13">
      <c r="K413" s="69" t="s">
        <v>1161</v>
      </c>
    </row>
    <row r="414" spans="2:13">
      <c r="K414" s="70" t="s">
        <v>1162</v>
      </c>
    </row>
  </sheetData>
  <mergeCells count="15">
    <mergeCell ref="B2:M2"/>
    <mergeCell ref="F4:G4"/>
    <mergeCell ref="F5:G5"/>
    <mergeCell ref="B372:M372"/>
    <mergeCell ref="G374:H374"/>
    <mergeCell ref="I374:L374"/>
    <mergeCell ref="C404:E404"/>
    <mergeCell ref="C405:E405"/>
    <mergeCell ref="C406:E406"/>
    <mergeCell ref="C375:E375"/>
    <mergeCell ref="G375:H375"/>
    <mergeCell ref="C400:E400"/>
    <mergeCell ref="C401:E401"/>
    <mergeCell ref="C402:E402"/>
    <mergeCell ref="C403:E403"/>
  </mergeCells>
  <pageMargins left="0.45866141700000002" right="0" top="0.74803149606299202" bottom="0.74803149606299202" header="0.31496062992126" footer="0.31496062992126"/>
  <pageSetup paperSize="9" scale="65" orientation="portrait" r:id="rId1"/>
  <rowBreaks count="5" manualBreakCount="5">
    <brk id="72" min="1" max="12" man="1"/>
    <brk id="142" min="1" max="12" man="1"/>
    <brk id="210" min="1" max="12" man="1"/>
    <brk id="280" min="1" max="12" man="1"/>
    <brk id="34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28"/>
  <sheetViews>
    <sheetView view="pageBreakPreview" zoomScale="60" zoomScaleNormal="82" workbookViewId="0">
      <selection activeCell="H384" sqref="H384"/>
    </sheetView>
  </sheetViews>
  <sheetFormatPr defaultRowHeight="12.75"/>
  <cols>
    <col min="1" max="1" width="6.85546875" customWidth="1"/>
    <col min="2" max="2" width="17.28515625" customWidth="1"/>
    <col min="3" max="3" width="22.28515625" customWidth="1"/>
    <col min="4" max="4" width="19.28515625" customWidth="1"/>
    <col min="5" max="5" width="18.85546875" customWidth="1"/>
  </cols>
  <sheetData>
    <row r="1" spans="1:18" ht="18">
      <c r="A1" s="466" t="s">
        <v>272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</row>
    <row r="2" spans="1:18" ht="14.25">
      <c r="A2" s="91"/>
      <c r="B2" s="91"/>
      <c r="C2" s="91"/>
      <c r="D2" s="92"/>
      <c r="E2" s="93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</row>
    <row r="3" spans="1:18" ht="14.25">
      <c r="A3" s="94" t="s">
        <v>1</v>
      </c>
      <c r="B3" s="94"/>
      <c r="C3" s="95" t="s">
        <v>273</v>
      </c>
      <c r="D3" s="92"/>
      <c r="E3" s="93"/>
      <c r="F3" s="92"/>
      <c r="G3" s="92"/>
      <c r="H3" s="92"/>
      <c r="I3" s="92"/>
      <c r="J3" s="92"/>
      <c r="K3" s="92"/>
      <c r="L3" s="92"/>
      <c r="M3" s="91"/>
      <c r="N3" s="91"/>
      <c r="O3" s="91"/>
      <c r="P3" s="91"/>
      <c r="Q3" s="91"/>
      <c r="R3" s="91"/>
    </row>
    <row r="4" spans="1:18" ht="14.25">
      <c r="A4" s="94" t="s">
        <v>3</v>
      </c>
      <c r="B4" s="94"/>
      <c r="C4" s="95" t="s">
        <v>274</v>
      </c>
      <c r="D4" s="92"/>
      <c r="E4" s="93"/>
      <c r="F4" s="92"/>
      <c r="G4" s="92"/>
      <c r="H4" s="92"/>
      <c r="I4" s="92"/>
      <c r="J4" s="92"/>
      <c r="K4" s="92"/>
      <c r="L4" s="92"/>
      <c r="M4" s="91"/>
      <c r="N4" s="91"/>
      <c r="O4" s="91"/>
      <c r="P4" s="467" t="s">
        <v>275</v>
      </c>
      <c r="Q4" s="468"/>
      <c r="R4" s="91"/>
    </row>
    <row r="5" spans="1:18" ht="14.25">
      <c r="A5" s="94" t="s">
        <v>6</v>
      </c>
      <c r="B5" s="94"/>
      <c r="C5" s="95" t="s">
        <v>1159</v>
      </c>
      <c r="D5" s="92"/>
      <c r="E5" s="93"/>
      <c r="F5" s="92"/>
      <c r="G5" s="92"/>
      <c r="H5" s="92"/>
      <c r="I5" s="92"/>
      <c r="J5" s="92"/>
      <c r="K5" s="92"/>
      <c r="L5" s="92"/>
      <c r="M5" s="91"/>
      <c r="N5" s="91"/>
      <c r="O5" s="91"/>
      <c r="P5" s="91"/>
      <c r="Q5" s="91"/>
      <c r="R5" s="91"/>
    </row>
    <row r="6" spans="1:18" ht="14.25">
      <c r="A6" s="91"/>
      <c r="B6" s="91"/>
      <c r="C6" s="92"/>
      <c r="D6" s="92"/>
      <c r="E6" s="93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>
      <c r="A7" s="469" t="s">
        <v>276</v>
      </c>
      <c r="B7" s="463" t="s">
        <v>277</v>
      </c>
      <c r="C7" s="464"/>
      <c r="D7" s="98"/>
      <c r="E7" s="99"/>
      <c r="F7" s="463" t="s">
        <v>1650</v>
      </c>
      <c r="G7" s="464"/>
      <c r="H7" s="465"/>
      <c r="I7" s="463" t="s">
        <v>279</v>
      </c>
      <c r="J7" s="464"/>
      <c r="K7" s="464"/>
      <c r="L7" s="464"/>
      <c r="M7" s="464"/>
      <c r="N7" s="464"/>
      <c r="O7" s="464"/>
      <c r="P7" s="464"/>
      <c r="Q7" s="465"/>
      <c r="R7" s="469" t="s">
        <v>1652</v>
      </c>
    </row>
    <row r="8" spans="1:18" ht="13.5">
      <c r="A8" s="470"/>
      <c r="B8" s="96" t="s">
        <v>280</v>
      </c>
      <c r="C8" s="96" t="s">
        <v>281</v>
      </c>
      <c r="D8" s="472" t="s">
        <v>1649</v>
      </c>
      <c r="E8" s="473"/>
      <c r="F8" s="97" t="s">
        <v>282</v>
      </c>
      <c r="G8" s="97" t="s">
        <v>283</v>
      </c>
      <c r="H8" s="97" t="s">
        <v>253</v>
      </c>
      <c r="I8" s="474" t="s">
        <v>284</v>
      </c>
      <c r="J8" s="475"/>
      <c r="K8" s="474" t="s">
        <v>1651</v>
      </c>
      <c r="L8" s="476"/>
      <c r="M8" s="463" t="s">
        <v>286</v>
      </c>
      <c r="N8" s="464"/>
      <c r="O8" s="464"/>
      <c r="P8" s="463" t="s">
        <v>285</v>
      </c>
      <c r="Q8" s="465"/>
      <c r="R8" s="470"/>
    </row>
    <row r="9" spans="1:18" ht="13.5">
      <c r="A9" s="471"/>
      <c r="B9" s="100" t="s">
        <v>1648</v>
      </c>
      <c r="C9" s="100" t="s">
        <v>287</v>
      </c>
      <c r="D9" s="175"/>
      <c r="E9" s="174"/>
      <c r="F9" s="101" t="s">
        <v>52</v>
      </c>
      <c r="G9" s="101" t="s">
        <v>52</v>
      </c>
      <c r="H9" s="101" t="s">
        <v>288</v>
      </c>
      <c r="I9" s="101" t="s">
        <v>278</v>
      </c>
      <c r="J9" s="101" t="s">
        <v>289</v>
      </c>
      <c r="K9" s="101" t="s">
        <v>278</v>
      </c>
      <c r="L9" s="101" t="s">
        <v>289</v>
      </c>
      <c r="M9" s="101" t="s">
        <v>278</v>
      </c>
      <c r="N9" s="101" t="s">
        <v>290</v>
      </c>
      <c r="O9" s="101" t="s">
        <v>289</v>
      </c>
      <c r="P9" s="102" t="s">
        <v>278</v>
      </c>
      <c r="Q9" s="102" t="s">
        <v>289</v>
      </c>
      <c r="R9" s="471"/>
    </row>
    <row r="10" spans="1:18" ht="13.5">
      <c r="A10" s="103">
        <v>1</v>
      </c>
      <c r="B10" s="103">
        <v>2</v>
      </c>
      <c r="C10" s="103">
        <v>3</v>
      </c>
      <c r="D10" s="103">
        <v>4</v>
      </c>
      <c r="E10" s="104">
        <v>5</v>
      </c>
      <c r="F10" s="103">
        <v>6</v>
      </c>
      <c r="G10" s="103">
        <v>7</v>
      </c>
      <c r="H10" s="103">
        <v>8</v>
      </c>
      <c r="I10" s="103">
        <v>9</v>
      </c>
      <c r="J10" s="103">
        <v>10</v>
      </c>
      <c r="K10" s="103">
        <v>13</v>
      </c>
      <c r="L10" s="103">
        <v>14</v>
      </c>
      <c r="M10" s="103">
        <v>15</v>
      </c>
      <c r="N10" s="103">
        <v>16</v>
      </c>
      <c r="O10" s="103">
        <v>17</v>
      </c>
      <c r="P10" s="103">
        <v>18</v>
      </c>
      <c r="Q10" s="103">
        <v>19</v>
      </c>
      <c r="R10" s="103">
        <v>20</v>
      </c>
    </row>
    <row r="11" spans="1:18" ht="14.25">
      <c r="A11" s="96" t="s">
        <v>291</v>
      </c>
      <c r="B11" s="105" t="s">
        <v>292</v>
      </c>
      <c r="C11" s="106"/>
      <c r="D11" s="107"/>
      <c r="E11" s="108"/>
      <c r="F11" s="109"/>
      <c r="G11" s="109"/>
      <c r="H11" s="109"/>
      <c r="I11" s="110"/>
      <c r="J11" s="109"/>
      <c r="K11" s="109"/>
      <c r="L11" s="109"/>
      <c r="M11" s="109"/>
      <c r="N11" s="109"/>
      <c r="O11" s="109"/>
      <c r="P11" s="109"/>
      <c r="Q11" s="109"/>
      <c r="R11" s="99"/>
    </row>
    <row r="12" spans="1:18" ht="15">
      <c r="A12" s="111">
        <v>1</v>
      </c>
      <c r="B12" s="111" t="s">
        <v>1164</v>
      </c>
      <c r="C12" s="227" t="s">
        <v>293</v>
      </c>
      <c r="D12" s="185" t="s">
        <v>603</v>
      </c>
      <c r="E12" s="185" t="s">
        <v>213</v>
      </c>
      <c r="F12" s="111">
        <v>12</v>
      </c>
      <c r="G12" s="111">
        <v>5</v>
      </c>
      <c r="H12" s="111">
        <v>2</v>
      </c>
      <c r="I12" s="112" t="s">
        <v>294</v>
      </c>
      <c r="J12" s="111" t="str">
        <f t="shared" ref="J12:J21" si="0">Q12</f>
        <v>B</v>
      </c>
      <c r="K12" s="111" t="s">
        <v>295</v>
      </c>
      <c r="L12" s="111" t="s">
        <v>296</v>
      </c>
      <c r="M12" s="111" t="s">
        <v>297</v>
      </c>
      <c r="N12" s="111" t="s">
        <v>298</v>
      </c>
      <c r="O12" s="111" t="str">
        <f t="shared" ref="O12:O20" si="1">Q12</f>
        <v>B</v>
      </c>
      <c r="P12" s="111" t="s">
        <v>295</v>
      </c>
      <c r="Q12" s="111" t="s">
        <v>296</v>
      </c>
      <c r="R12" s="176"/>
    </row>
    <row r="13" spans="1:18" ht="15">
      <c r="A13" s="113">
        <v>2</v>
      </c>
      <c r="B13" s="113" t="s">
        <v>1165</v>
      </c>
      <c r="C13" s="228" t="s">
        <v>299</v>
      </c>
      <c r="D13" s="189" t="s">
        <v>603</v>
      </c>
      <c r="E13" s="189" t="s">
        <v>213</v>
      </c>
      <c r="F13" s="113">
        <v>40</v>
      </c>
      <c r="G13" s="113">
        <v>5</v>
      </c>
      <c r="H13" s="113">
        <v>4</v>
      </c>
      <c r="I13" s="114" t="s">
        <v>294</v>
      </c>
      <c r="J13" s="113" t="str">
        <f t="shared" si="0"/>
        <v>B</v>
      </c>
      <c r="K13" s="113" t="s">
        <v>295</v>
      </c>
      <c r="L13" s="113" t="s">
        <v>296</v>
      </c>
      <c r="M13" s="113" t="s">
        <v>297</v>
      </c>
      <c r="N13" s="113" t="s">
        <v>298</v>
      </c>
      <c r="O13" s="113" t="str">
        <f t="shared" si="1"/>
        <v>B</v>
      </c>
      <c r="P13" s="113" t="s">
        <v>295</v>
      </c>
      <c r="Q13" s="113" t="s">
        <v>296</v>
      </c>
      <c r="R13" s="177"/>
    </row>
    <row r="14" spans="1:18" ht="15">
      <c r="A14" s="113">
        <v>3</v>
      </c>
      <c r="B14" s="113" t="s">
        <v>1166</v>
      </c>
      <c r="C14" s="230" t="s">
        <v>300</v>
      </c>
      <c r="D14" s="189" t="s">
        <v>603</v>
      </c>
      <c r="E14" s="189" t="s">
        <v>213</v>
      </c>
      <c r="F14" s="113">
        <v>11</v>
      </c>
      <c r="G14" s="113">
        <v>5</v>
      </c>
      <c r="H14" s="113">
        <v>1</v>
      </c>
      <c r="I14" s="114" t="s">
        <v>294</v>
      </c>
      <c r="J14" s="113" t="str">
        <f t="shared" si="0"/>
        <v>B</v>
      </c>
      <c r="K14" s="113" t="s">
        <v>295</v>
      </c>
      <c r="L14" s="113" t="s">
        <v>296</v>
      </c>
      <c r="M14" s="113" t="s">
        <v>297</v>
      </c>
      <c r="N14" s="113" t="s">
        <v>298</v>
      </c>
      <c r="O14" s="113" t="str">
        <f t="shared" si="1"/>
        <v>B</v>
      </c>
      <c r="P14" s="113" t="s">
        <v>295</v>
      </c>
      <c r="Q14" s="113" t="s">
        <v>296</v>
      </c>
      <c r="R14" s="177"/>
    </row>
    <row r="15" spans="1:18" ht="15">
      <c r="A15" s="113">
        <v>4</v>
      </c>
      <c r="B15" s="113" t="s">
        <v>1167</v>
      </c>
      <c r="C15" s="230" t="s">
        <v>301</v>
      </c>
      <c r="D15" s="189" t="s">
        <v>603</v>
      </c>
      <c r="E15" s="189" t="s">
        <v>213</v>
      </c>
      <c r="F15" s="113">
        <v>7</v>
      </c>
      <c r="G15" s="113">
        <v>5</v>
      </c>
      <c r="H15" s="113">
        <v>1</v>
      </c>
      <c r="I15" s="114" t="s">
        <v>294</v>
      </c>
      <c r="J15" s="113" t="str">
        <f t="shared" si="0"/>
        <v>B</v>
      </c>
      <c r="K15" s="113" t="s">
        <v>295</v>
      </c>
      <c r="L15" s="113" t="s">
        <v>296</v>
      </c>
      <c r="M15" s="113" t="s">
        <v>297</v>
      </c>
      <c r="N15" s="113" t="s">
        <v>298</v>
      </c>
      <c r="O15" s="113" t="str">
        <f t="shared" si="1"/>
        <v>B</v>
      </c>
      <c r="P15" s="113" t="s">
        <v>295</v>
      </c>
      <c r="Q15" s="113" t="s">
        <v>296</v>
      </c>
      <c r="R15" s="177"/>
    </row>
    <row r="16" spans="1:18" ht="15">
      <c r="A16" s="113">
        <v>5</v>
      </c>
      <c r="B16" s="113" t="s">
        <v>1168</v>
      </c>
      <c r="C16" s="230" t="s">
        <v>302</v>
      </c>
      <c r="D16" s="189" t="s">
        <v>213</v>
      </c>
      <c r="E16" s="189" t="s">
        <v>215</v>
      </c>
      <c r="F16" s="113">
        <v>5</v>
      </c>
      <c r="G16" s="113">
        <v>4</v>
      </c>
      <c r="H16" s="113">
        <v>1</v>
      </c>
      <c r="I16" s="114" t="s">
        <v>303</v>
      </c>
      <c r="J16" s="113" t="str">
        <f t="shared" si="0"/>
        <v>B</v>
      </c>
      <c r="K16" s="113" t="s">
        <v>295</v>
      </c>
      <c r="L16" s="113" t="s">
        <v>296</v>
      </c>
      <c r="M16" s="113" t="s">
        <v>297</v>
      </c>
      <c r="N16" s="113" t="s">
        <v>298</v>
      </c>
      <c r="O16" s="113" t="str">
        <f t="shared" si="1"/>
        <v>B</v>
      </c>
      <c r="P16" s="113" t="s">
        <v>295</v>
      </c>
      <c r="Q16" s="113" t="s">
        <v>296</v>
      </c>
      <c r="R16" s="177"/>
    </row>
    <row r="17" spans="1:18" ht="15">
      <c r="A17" s="113">
        <v>6</v>
      </c>
      <c r="B17" s="113" t="s">
        <v>1169</v>
      </c>
      <c r="C17" s="230" t="s">
        <v>304</v>
      </c>
      <c r="D17" s="189" t="s">
        <v>213</v>
      </c>
      <c r="E17" s="189" t="s">
        <v>215</v>
      </c>
      <c r="F17" s="113">
        <v>4</v>
      </c>
      <c r="G17" s="113">
        <v>4</v>
      </c>
      <c r="H17" s="113">
        <v>1</v>
      </c>
      <c r="I17" s="114" t="s">
        <v>303</v>
      </c>
      <c r="J17" s="113" t="str">
        <f t="shared" si="0"/>
        <v>B</v>
      </c>
      <c r="K17" s="113" t="s">
        <v>295</v>
      </c>
      <c r="L17" s="113" t="s">
        <v>296</v>
      </c>
      <c r="M17" s="113" t="s">
        <v>297</v>
      </c>
      <c r="N17" s="113" t="s">
        <v>298</v>
      </c>
      <c r="O17" s="113" t="str">
        <f t="shared" si="1"/>
        <v>B</v>
      </c>
      <c r="P17" s="113" t="s">
        <v>295</v>
      </c>
      <c r="Q17" s="113" t="s">
        <v>296</v>
      </c>
      <c r="R17" s="177"/>
    </row>
    <row r="18" spans="1:18" ht="15">
      <c r="A18" s="113">
        <v>7</v>
      </c>
      <c r="B18" s="113" t="s">
        <v>1170</v>
      </c>
      <c r="C18" s="230" t="s">
        <v>305</v>
      </c>
      <c r="D18" s="189" t="s">
        <v>1619</v>
      </c>
      <c r="E18" s="189" t="s">
        <v>216</v>
      </c>
      <c r="F18" s="113">
        <v>4</v>
      </c>
      <c r="G18" s="113">
        <v>4</v>
      </c>
      <c r="H18" s="113">
        <v>1</v>
      </c>
      <c r="I18" s="114" t="s">
        <v>306</v>
      </c>
      <c r="J18" s="113" t="str">
        <f t="shared" si="0"/>
        <v>B</v>
      </c>
      <c r="K18" s="113" t="s">
        <v>295</v>
      </c>
      <c r="L18" s="113" t="s">
        <v>296</v>
      </c>
      <c r="M18" s="113" t="s">
        <v>297</v>
      </c>
      <c r="N18" s="113" t="s">
        <v>298</v>
      </c>
      <c r="O18" s="113" t="str">
        <f t="shared" si="1"/>
        <v>B</v>
      </c>
      <c r="P18" s="113" t="s">
        <v>295</v>
      </c>
      <c r="Q18" s="113" t="s">
        <v>296</v>
      </c>
      <c r="R18" s="177"/>
    </row>
    <row r="19" spans="1:18" ht="15">
      <c r="A19" s="113">
        <v>8</v>
      </c>
      <c r="B19" s="113" t="s">
        <v>1171</v>
      </c>
      <c r="C19" s="230" t="s">
        <v>307</v>
      </c>
      <c r="D19" s="189" t="s">
        <v>1619</v>
      </c>
      <c r="E19" s="189" t="s">
        <v>216</v>
      </c>
      <c r="F19" s="113">
        <v>6</v>
      </c>
      <c r="G19" s="113">
        <v>4</v>
      </c>
      <c r="H19" s="113">
        <v>1</v>
      </c>
      <c r="I19" s="114" t="s">
        <v>294</v>
      </c>
      <c r="J19" s="116" t="str">
        <f t="shared" si="0"/>
        <v>B</v>
      </c>
      <c r="K19" s="113" t="s">
        <v>295</v>
      </c>
      <c r="L19" s="113" t="s">
        <v>296</v>
      </c>
      <c r="M19" s="113" t="s">
        <v>297</v>
      </c>
      <c r="N19" s="113" t="s">
        <v>298</v>
      </c>
      <c r="O19" s="113" t="str">
        <f t="shared" si="1"/>
        <v>B</v>
      </c>
      <c r="P19" s="116" t="s">
        <v>295</v>
      </c>
      <c r="Q19" s="113" t="s">
        <v>296</v>
      </c>
      <c r="R19" s="177"/>
    </row>
    <row r="20" spans="1:18" ht="15">
      <c r="A20" s="113">
        <v>9</v>
      </c>
      <c r="B20" s="113" t="s">
        <v>1172</v>
      </c>
      <c r="C20" s="230" t="s">
        <v>308</v>
      </c>
      <c r="D20" s="189" t="s">
        <v>1619</v>
      </c>
      <c r="E20" s="189" t="s">
        <v>216</v>
      </c>
      <c r="F20" s="113">
        <v>8</v>
      </c>
      <c r="G20" s="113">
        <v>4</v>
      </c>
      <c r="H20" s="113">
        <v>1</v>
      </c>
      <c r="I20" s="114" t="s">
        <v>294</v>
      </c>
      <c r="J20" s="116" t="str">
        <f t="shared" si="0"/>
        <v>B</v>
      </c>
      <c r="K20" s="113" t="s">
        <v>295</v>
      </c>
      <c r="L20" s="113" t="s">
        <v>296</v>
      </c>
      <c r="M20" s="113" t="s">
        <v>297</v>
      </c>
      <c r="N20" s="113" t="s">
        <v>298</v>
      </c>
      <c r="O20" s="113" t="str">
        <f t="shared" si="1"/>
        <v>B</v>
      </c>
      <c r="P20" s="116" t="s">
        <v>295</v>
      </c>
      <c r="Q20" s="113" t="s">
        <v>296</v>
      </c>
      <c r="R20" s="177"/>
    </row>
    <row r="21" spans="1:18" ht="15">
      <c r="A21" s="113">
        <v>10</v>
      </c>
      <c r="B21" s="113" t="s">
        <v>1173</v>
      </c>
      <c r="C21" s="230" t="s">
        <v>309</v>
      </c>
      <c r="D21" s="189" t="s">
        <v>1619</v>
      </c>
      <c r="E21" s="189" t="s">
        <v>216</v>
      </c>
      <c r="F21" s="113">
        <v>40</v>
      </c>
      <c r="G21" s="113">
        <v>4</v>
      </c>
      <c r="H21" s="113">
        <v>3</v>
      </c>
      <c r="I21" s="114" t="s">
        <v>294</v>
      </c>
      <c r="J21" s="116" t="str">
        <f t="shared" si="0"/>
        <v>S</v>
      </c>
      <c r="K21" s="113" t="s">
        <v>295</v>
      </c>
      <c r="L21" s="113" t="s">
        <v>310</v>
      </c>
      <c r="M21" s="113" t="s">
        <v>297</v>
      </c>
      <c r="N21" s="113" t="s">
        <v>298</v>
      </c>
      <c r="O21" s="113" t="s">
        <v>310</v>
      </c>
      <c r="P21" s="116" t="s">
        <v>295</v>
      </c>
      <c r="Q21" s="113" t="s">
        <v>310</v>
      </c>
      <c r="R21" s="177"/>
    </row>
    <row r="22" spans="1:18" ht="15">
      <c r="A22" s="113">
        <v>11</v>
      </c>
      <c r="B22" s="113" t="s">
        <v>1174</v>
      </c>
      <c r="C22" s="230" t="s">
        <v>311</v>
      </c>
      <c r="D22" s="189" t="s">
        <v>1619</v>
      </c>
      <c r="E22" s="189" t="s">
        <v>216</v>
      </c>
      <c r="F22" s="113">
        <v>4</v>
      </c>
      <c r="G22" s="113">
        <v>4</v>
      </c>
      <c r="H22" s="113">
        <v>1</v>
      </c>
      <c r="I22" s="114" t="s">
        <v>306</v>
      </c>
      <c r="J22" s="116" t="s">
        <v>310</v>
      </c>
      <c r="K22" s="113" t="s">
        <v>295</v>
      </c>
      <c r="L22" s="113" t="s">
        <v>296</v>
      </c>
      <c r="M22" s="113" t="s">
        <v>297</v>
      </c>
      <c r="N22" s="113" t="s">
        <v>298</v>
      </c>
      <c r="O22" s="113" t="s">
        <v>296</v>
      </c>
      <c r="P22" s="116" t="s">
        <v>295</v>
      </c>
      <c r="Q22" s="113" t="s">
        <v>296</v>
      </c>
      <c r="R22" s="177"/>
    </row>
    <row r="23" spans="1:18" ht="15">
      <c r="A23" s="113">
        <v>12</v>
      </c>
      <c r="B23" s="113" t="s">
        <v>1175</v>
      </c>
      <c r="C23" s="230" t="s">
        <v>312</v>
      </c>
      <c r="D23" s="189" t="s">
        <v>216</v>
      </c>
      <c r="E23" s="189" t="s">
        <v>617</v>
      </c>
      <c r="F23" s="113">
        <v>4</v>
      </c>
      <c r="G23" s="113">
        <v>4</v>
      </c>
      <c r="H23" s="113">
        <v>1</v>
      </c>
      <c r="I23" s="114" t="s">
        <v>303</v>
      </c>
      <c r="J23" s="116" t="str">
        <f>Q23</f>
        <v>R</v>
      </c>
      <c r="K23" s="113" t="s">
        <v>295</v>
      </c>
      <c r="L23" s="113" t="s">
        <v>313</v>
      </c>
      <c r="M23" s="113" t="s">
        <v>297</v>
      </c>
      <c r="N23" s="113" t="s">
        <v>298</v>
      </c>
      <c r="O23" s="113" t="str">
        <f>Q23</f>
        <v>R</v>
      </c>
      <c r="P23" s="116" t="s">
        <v>295</v>
      </c>
      <c r="Q23" s="113" t="s">
        <v>313</v>
      </c>
      <c r="R23" s="177"/>
    </row>
    <row r="24" spans="1:18" ht="15">
      <c r="A24" s="113">
        <v>13</v>
      </c>
      <c r="B24" s="113" t="s">
        <v>1176</v>
      </c>
      <c r="C24" s="230" t="s">
        <v>314</v>
      </c>
      <c r="D24" s="189" t="s">
        <v>216</v>
      </c>
      <c r="E24" s="189" t="s">
        <v>617</v>
      </c>
      <c r="F24" s="113">
        <v>50</v>
      </c>
      <c r="G24" s="113">
        <v>4</v>
      </c>
      <c r="H24" s="113">
        <v>5</v>
      </c>
      <c r="I24" s="114" t="s">
        <v>294</v>
      </c>
      <c r="J24" s="116" t="str">
        <f>Q24</f>
        <v>B</v>
      </c>
      <c r="K24" s="113" t="s">
        <v>295</v>
      </c>
      <c r="L24" s="113" t="s">
        <v>296</v>
      </c>
      <c r="M24" s="113" t="s">
        <v>297</v>
      </c>
      <c r="N24" s="113" t="s">
        <v>298</v>
      </c>
      <c r="O24" s="113" t="str">
        <f>Q24</f>
        <v>B</v>
      </c>
      <c r="P24" s="116" t="s">
        <v>295</v>
      </c>
      <c r="Q24" s="113" t="s">
        <v>296</v>
      </c>
      <c r="R24" s="177"/>
    </row>
    <row r="25" spans="1:18" ht="15">
      <c r="A25" s="113">
        <v>14</v>
      </c>
      <c r="B25" s="113" t="s">
        <v>1177</v>
      </c>
      <c r="C25" s="230" t="s">
        <v>221</v>
      </c>
      <c r="D25" s="189" t="s">
        <v>216</v>
      </c>
      <c r="E25" s="189" t="s">
        <v>617</v>
      </c>
      <c r="F25" s="113">
        <v>4.7</v>
      </c>
      <c r="G25" s="113">
        <v>4</v>
      </c>
      <c r="H25" s="113">
        <v>1</v>
      </c>
      <c r="I25" s="114" t="s">
        <v>306</v>
      </c>
      <c r="J25" s="116" t="str">
        <f>Q25</f>
        <v>B</v>
      </c>
      <c r="K25" s="113" t="s">
        <v>295</v>
      </c>
      <c r="L25" s="113" t="s">
        <v>296</v>
      </c>
      <c r="M25" s="113" t="s">
        <v>297</v>
      </c>
      <c r="N25" s="113" t="s">
        <v>298</v>
      </c>
      <c r="O25" s="113" t="str">
        <f>Q25</f>
        <v>B</v>
      </c>
      <c r="P25" s="116" t="s">
        <v>295</v>
      </c>
      <c r="Q25" s="113" t="s">
        <v>296</v>
      </c>
      <c r="R25" s="177"/>
    </row>
    <row r="26" spans="1:18" ht="15">
      <c r="A26" s="113">
        <v>15</v>
      </c>
      <c r="B26" s="113" t="s">
        <v>1178</v>
      </c>
      <c r="C26" s="230" t="s">
        <v>315</v>
      </c>
      <c r="D26" s="189" t="s">
        <v>216</v>
      </c>
      <c r="E26" s="189" t="s">
        <v>617</v>
      </c>
      <c r="F26" s="113">
        <v>4</v>
      </c>
      <c r="G26" s="113">
        <v>4</v>
      </c>
      <c r="H26" s="113">
        <v>1</v>
      </c>
      <c r="I26" s="114" t="s">
        <v>294</v>
      </c>
      <c r="J26" s="116" t="str">
        <f>Q26</f>
        <v>B</v>
      </c>
      <c r="K26" s="113" t="s">
        <v>295</v>
      </c>
      <c r="L26" s="113" t="s">
        <v>296</v>
      </c>
      <c r="M26" s="113" t="s">
        <v>297</v>
      </c>
      <c r="N26" s="113" t="s">
        <v>298</v>
      </c>
      <c r="O26" s="113" t="str">
        <f>Q26</f>
        <v>B</v>
      </c>
      <c r="P26" s="116" t="s">
        <v>295</v>
      </c>
      <c r="Q26" s="113" t="s">
        <v>296</v>
      </c>
      <c r="R26" s="177"/>
    </row>
    <row r="27" spans="1:18" ht="15">
      <c r="A27" s="113">
        <v>16</v>
      </c>
      <c r="B27" s="113" t="s">
        <v>1175</v>
      </c>
      <c r="C27" s="230" t="s">
        <v>316</v>
      </c>
      <c r="D27" s="189" t="s">
        <v>216</v>
      </c>
      <c r="E27" s="189" t="s">
        <v>617</v>
      </c>
      <c r="F27" s="113">
        <v>7</v>
      </c>
      <c r="G27" s="113">
        <v>4</v>
      </c>
      <c r="H27" s="113">
        <v>1</v>
      </c>
      <c r="I27" s="114" t="s">
        <v>294</v>
      </c>
      <c r="J27" s="116" t="s">
        <v>310</v>
      </c>
      <c r="K27" s="113" t="s">
        <v>295</v>
      </c>
      <c r="L27" s="113" t="s">
        <v>296</v>
      </c>
      <c r="M27" s="113" t="s">
        <v>297</v>
      </c>
      <c r="N27" s="113" t="s">
        <v>298</v>
      </c>
      <c r="O27" s="113" t="s">
        <v>296</v>
      </c>
      <c r="P27" s="116" t="s">
        <v>295</v>
      </c>
      <c r="Q27" s="113" t="s">
        <v>296</v>
      </c>
      <c r="R27" s="177"/>
    </row>
    <row r="28" spans="1:18" ht="15">
      <c r="A28" s="113">
        <v>17</v>
      </c>
      <c r="B28" s="113" t="s">
        <v>1176</v>
      </c>
      <c r="C28" s="230" t="s">
        <v>317</v>
      </c>
      <c r="D28" s="189" t="s">
        <v>216</v>
      </c>
      <c r="E28" s="189" t="s">
        <v>617</v>
      </c>
      <c r="F28" s="113">
        <v>6</v>
      </c>
      <c r="G28" s="113">
        <v>4</v>
      </c>
      <c r="H28" s="113">
        <v>1</v>
      </c>
      <c r="I28" s="114" t="s">
        <v>306</v>
      </c>
      <c r="J28" s="116" t="str">
        <f t="shared" ref="J28:J38" si="2">Q28</f>
        <v>B</v>
      </c>
      <c r="K28" s="113" t="s">
        <v>295</v>
      </c>
      <c r="L28" s="113" t="s">
        <v>296</v>
      </c>
      <c r="M28" s="113" t="s">
        <v>297</v>
      </c>
      <c r="N28" s="113" t="s">
        <v>298</v>
      </c>
      <c r="O28" s="113" t="str">
        <f t="shared" ref="O28:O38" si="3">Q28</f>
        <v>B</v>
      </c>
      <c r="P28" s="116" t="s">
        <v>295</v>
      </c>
      <c r="Q28" s="113" t="s">
        <v>296</v>
      </c>
      <c r="R28" s="177"/>
    </row>
    <row r="29" spans="1:18" ht="15">
      <c r="A29" s="113">
        <v>18</v>
      </c>
      <c r="B29" s="113" t="s">
        <v>1179</v>
      </c>
      <c r="C29" s="230" t="s">
        <v>326</v>
      </c>
      <c r="D29" s="189" t="s">
        <v>219</v>
      </c>
      <c r="E29" s="189" t="s">
        <v>121</v>
      </c>
      <c r="F29" s="113">
        <v>9</v>
      </c>
      <c r="G29" s="113">
        <v>3</v>
      </c>
      <c r="H29" s="113">
        <v>1</v>
      </c>
      <c r="I29" s="114" t="s">
        <v>306</v>
      </c>
      <c r="J29" s="113" t="str">
        <f t="shared" si="2"/>
        <v>B</v>
      </c>
      <c r="K29" s="113" t="s">
        <v>295</v>
      </c>
      <c r="L29" s="113" t="s">
        <v>296</v>
      </c>
      <c r="M29" s="113" t="s">
        <v>297</v>
      </c>
      <c r="N29" s="113" t="s">
        <v>298</v>
      </c>
      <c r="O29" s="113" t="str">
        <f t="shared" si="3"/>
        <v>B</v>
      </c>
      <c r="P29" s="113" t="s">
        <v>295</v>
      </c>
      <c r="Q29" s="113" t="s">
        <v>296</v>
      </c>
      <c r="R29" s="177"/>
    </row>
    <row r="30" spans="1:18" ht="15">
      <c r="A30" s="113">
        <v>19</v>
      </c>
      <c r="B30" s="113" t="s">
        <v>1180</v>
      </c>
      <c r="C30" s="230" t="s">
        <v>327</v>
      </c>
      <c r="D30" s="223" t="s">
        <v>219</v>
      </c>
      <c r="E30" s="223" t="s">
        <v>121</v>
      </c>
      <c r="F30" s="113">
        <v>6</v>
      </c>
      <c r="G30" s="113">
        <v>3</v>
      </c>
      <c r="H30" s="113">
        <v>1</v>
      </c>
      <c r="I30" s="114" t="s">
        <v>306</v>
      </c>
      <c r="J30" s="113" t="str">
        <f t="shared" si="2"/>
        <v>B</v>
      </c>
      <c r="K30" s="113" t="s">
        <v>295</v>
      </c>
      <c r="L30" s="113" t="s">
        <v>296</v>
      </c>
      <c r="M30" s="113" t="s">
        <v>297</v>
      </c>
      <c r="N30" s="113" t="s">
        <v>298</v>
      </c>
      <c r="O30" s="113" t="str">
        <f t="shared" si="3"/>
        <v>B</v>
      </c>
      <c r="P30" s="113" t="s">
        <v>295</v>
      </c>
      <c r="Q30" s="113" t="s">
        <v>296</v>
      </c>
      <c r="R30" s="177"/>
    </row>
    <row r="31" spans="1:18" ht="15">
      <c r="A31" s="113">
        <v>20</v>
      </c>
      <c r="B31" s="113" t="s">
        <v>1181</v>
      </c>
      <c r="C31" s="230" t="s">
        <v>318</v>
      </c>
      <c r="D31" s="189" t="s">
        <v>219</v>
      </c>
      <c r="E31" s="189" t="s">
        <v>121</v>
      </c>
      <c r="F31" s="113">
        <v>4</v>
      </c>
      <c r="G31" s="113">
        <v>4</v>
      </c>
      <c r="H31" s="113">
        <v>1</v>
      </c>
      <c r="I31" s="114" t="s">
        <v>306</v>
      </c>
      <c r="J31" s="116" t="str">
        <f t="shared" si="2"/>
        <v>B</v>
      </c>
      <c r="K31" s="113" t="s">
        <v>295</v>
      </c>
      <c r="L31" s="113" t="s">
        <v>296</v>
      </c>
      <c r="M31" s="113" t="s">
        <v>297</v>
      </c>
      <c r="N31" s="113" t="s">
        <v>298</v>
      </c>
      <c r="O31" s="113" t="str">
        <f t="shared" si="3"/>
        <v>B</v>
      </c>
      <c r="P31" s="116" t="s">
        <v>295</v>
      </c>
      <c r="Q31" s="118" t="s">
        <v>296</v>
      </c>
      <c r="R31" s="177"/>
    </row>
    <row r="32" spans="1:18" ht="15">
      <c r="A32" s="113">
        <v>21</v>
      </c>
      <c r="B32" s="113" t="s">
        <v>1182</v>
      </c>
      <c r="C32" s="230" t="s">
        <v>319</v>
      </c>
      <c r="D32" s="189" t="s">
        <v>219</v>
      </c>
      <c r="E32" s="189" t="s">
        <v>121</v>
      </c>
      <c r="F32" s="113">
        <v>5</v>
      </c>
      <c r="G32" s="113">
        <v>4</v>
      </c>
      <c r="H32" s="113">
        <v>1</v>
      </c>
      <c r="I32" s="114" t="s">
        <v>306</v>
      </c>
      <c r="J32" s="116" t="str">
        <f t="shared" si="2"/>
        <v>S</v>
      </c>
      <c r="K32" s="113" t="s">
        <v>295</v>
      </c>
      <c r="L32" s="113" t="str">
        <f>Q32</f>
        <v>S</v>
      </c>
      <c r="M32" s="113" t="s">
        <v>297</v>
      </c>
      <c r="N32" s="113" t="s">
        <v>298</v>
      </c>
      <c r="O32" s="113" t="str">
        <f t="shared" si="3"/>
        <v>S</v>
      </c>
      <c r="P32" s="116" t="s">
        <v>295</v>
      </c>
      <c r="Q32" s="113" t="s">
        <v>310</v>
      </c>
      <c r="R32" s="177"/>
    </row>
    <row r="33" spans="1:18" ht="15">
      <c r="A33" s="113">
        <v>22</v>
      </c>
      <c r="B33" s="113" t="s">
        <v>1183</v>
      </c>
      <c r="C33" s="230" t="s">
        <v>320</v>
      </c>
      <c r="D33" s="189" t="s">
        <v>221</v>
      </c>
      <c r="E33" s="189" t="s">
        <v>252</v>
      </c>
      <c r="F33" s="113">
        <v>3</v>
      </c>
      <c r="G33" s="113">
        <v>4</v>
      </c>
      <c r="H33" s="113">
        <v>1</v>
      </c>
      <c r="I33" s="114" t="s">
        <v>306</v>
      </c>
      <c r="J33" s="116" t="str">
        <f t="shared" si="2"/>
        <v>B</v>
      </c>
      <c r="K33" s="113" t="s">
        <v>295</v>
      </c>
      <c r="L33" s="113" t="s">
        <v>296</v>
      </c>
      <c r="M33" s="113" t="s">
        <v>297</v>
      </c>
      <c r="N33" s="113" t="s">
        <v>298</v>
      </c>
      <c r="O33" s="113" t="str">
        <f t="shared" si="3"/>
        <v>B</v>
      </c>
      <c r="P33" s="116" t="s">
        <v>295</v>
      </c>
      <c r="Q33" s="113" t="s">
        <v>296</v>
      </c>
      <c r="R33" s="177"/>
    </row>
    <row r="34" spans="1:18" ht="15">
      <c r="A34" s="113">
        <v>23</v>
      </c>
      <c r="B34" s="113" t="s">
        <v>1184</v>
      </c>
      <c r="C34" s="230" t="s">
        <v>321</v>
      </c>
      <c r="D34" s="189" t="s">
        <v>221</v>
      </c>
      <c r="E34" s="189" t="s">
        <v>252</v>
      </c>
      <c r="F34" s="113">
        <v>2</v>
      </c>
      <c r="G34" s="113">
        <v>4</v>
      </c>
      <c r="H34" s="113">
        <v>1</v>
      </c>
      <c r="I34" s="114" t="s">
        <v>306</v>
      </c>
      <c r="J34" s="116" t="str">
        <f t="shared" si="2"/>
        <v>B</v>
      </c>
      <c r="K34" s="113" t="s">
        <v>295</v>
      </c>
      <c r="L34" s="113" t="str">
        <f>Q34</f>
        <v>B</v>
      </c>
      <c r="M34" s="113" t="s">
        <v>297</v>
      </c>
      <c r="N34" s="113" t="s">
        <v>298</v>
      </c>
      <c r="O34" s="113" t="str">
        <f t="shared" si="3"/>
        <v>B</v>
      </c>
      <c r="P34" s="116" t="s">
        <v>295</v>
      </c>
      <c r="Q34" s="113" t="s">
        <v>296</v>
      </c>
      <c r="R34" s="177"/>
    </row>
    <row r="35" spans="1:18" ht="15">
      <c r="A35" s="113">
        <v>24</v>
      </c>
      <c r="B35" s="113" t="s">
        <v>1185</v>
      </c>
      <c r="C35" s="230" t="s">
        <v>322</v>
      </c>
      <c r="D35" s="189" t="s">
        <v>221</v>
      </c>
      <c r="E35" s="189" t="s">
        <v>252</v>
      </c>
      <c r="F35" s="113">
        <v>4</v>
      </c>
      <c r="G35" s="113">
        <v>4</v>
      </c>
      <c r="H35" s="113">
        <v>1</v>
      </c>
      <c r="I35" s="114" t="s">
        <v>294</v>
      </c>
      <c r="J35" s="113" t="str">
        <f t="shared" si="2"/>
        <v>B</v>
      </c>
      <c r="K35" s="113" t="s">
        <v>295</v>
      </c>
      <c r="L35" s="113" t="s">
        <v>296</v>
      </c>
      <c r="M35" s="113" t="s">
        <v>297</v>
      </c>
      <c r="N35" s="113" t="s">
        <v>298</v>
      </c>
      <c r="O35" s="113" t="str">
        <f t="shared" si="3"/>
        <v>B</v>
      </c>
      <c r="P35" s="113" t="s">
        <v>295</v>
      </c>
      <c r="Q35" s="113" t="s">
        <v>296</v>
      </c>
      <c r="R35" s="177"/>
    </row>
    <row r="36" spans="1:18" ht="15">
      <c r="A36" s="113">
        <v>25</v>
      </c>
      <c r="B36" s="113" t="s">
        <v>1186</v>
      </c>
      <c r="C36" s="230" t="s">
        <v>323</v>
      </c>
      <c r="D36" s="189" t="s">
        <v>221</v>
      </c>
      <c r="E36" s="189" t="s">
        <v>252</v>
      </c>
      <c r="F36" s="113">
        <v>2.5</v>
      </c>
      <c r="G36" s="113">
        <v>4</v>
      </c>
      <c r="H36" s="113">
        <v>1</v>
      </c>
      <c r="I36" s="114" t="s">
        <v>306</v>
      </c>
      <c r="J36" s="113" t="str">
        <f t="shared" si="2"/>
        <v>B</v>
      </c>
      <c r="K36" s="113" t="s">
        <v>295</v>
      </c>
      <c r="L36" s="113" t="s">
        <v>296</v>
      </c>
      <c r="M36" s="113" t="s">
        <v>297</v>
      </c>
      <c r="N36" s="113" t="s">
        <v>298</v>
      </c>
      <c r="O36" s="113" t="str">
        <f t="shared" si="3"/>
        <v>B</v>
      </c>
      <c r="P36" s="113" t="s">
        <v>295</v>
      </c>
      <c r="Q36" s="113" t="s">
        <v>296</v>
      </c>
      <c r="R36" s="177"/>
    </row>
    <row r="37" spans="1:18" ht="15">
      <c r="A37" s="113">
        <v>26</v>
      </c>
      <c r="B37" s="113" t="s">
        <v>1187</v>
      </c>
      <c r="C37" s="230" t="s">
        <v>324</v>
      </c>
      <c r="D37" s="189" t="s">
        <v>221</v>
      </c>
      <c r="E37" s="189" t="s">
        <v>252</v>
      </c>
      <c r="F37" s="113">
        <v>4</v>
      </c>
      <c r="G37" s="113">
        <v>2</v>
      </c>
      <c r="H37" s="113">
        <v>1</v>
      </c>
      <c r="I37" s="114" t="s">
        <v>306</v>
      </c>
      <c r="J37" s="113" t="str">
        <f t="shared" si="2"/>
        <v>B</v>
      </c>
      <c r="K37" s="113" t="s">
        <v>295</v>
      </c>
      <c r="L37" s="113" t="s">
        <v>296</v>
      </c>
      <c r="M37" s="113" t="s">
        <v>297</v>
      </c>
      <c r="N37" s="113" t="s">
        <v>298</v>
      </c>
      <c r="O37" s="113" t="str">
        <f t="shared" si="3"/>
        <v>B</v>
      </c>
      <c r="P37" s="113" t="s">
        <v>295</v>
      </c>
      <c r="Q37" s="113" t="s">
        <v>296</v>
      </c>
      <c r="R37" s="177"/>
    </row>
    <row r="38" spans="1:18" ht="15">
      <c r="A38" s="113">
        <v>27</v>
      </c>
      <c r="B38" s="113" t="s">
        <v>1188</v>
      </c>
      <c r="C38" s="230" t="s">
        <v>325</v>
      </c>
      <c r="D38" s="189" t="s">
        <v>221</v>
      </c>
      <c r="E38" s="189" t="s">
        <v>252</v>
      </c>
      <c r="F38" s="113">
        <v>6</v>
      </c>
      <c r="G38" s="113">
        <v>3</v>
      </c>
      <c r="H38" s="113">
        <v>1</v>
      </c>
      <c r="I38" s="114" t="s">
        <v>306</v>
      </c>
      <c r="J38" s="113" t="str">
        <f t="shared" si="2"/>
        <v>B</v>
      </c>
      <c r="K38" s="113" t="s">
        <v>295</v>
      </c>
      <c r="L38" s="113" t="s">
        <v>296</v>
      </c>
      <c r="M38" s="113" t="s">
        <v>297</v>
      </c>
      <c r="N38" s="113" t="s">
        <v>298</v>
      </c>
      <c r="O38" s="113" t="str">
        <f t="shared" si="3"/>
        <v>B</v>
      </c>
      <c r="P38" s="113" t="s">
        <v>295</v>
      </c>
      <c r="Q38" s="113" t="s">
        <v>296</v>
      </c>
      <c r="R38" s="177"/>
    </row>
    <row r="39" spans="1:18" ht="15">
      <c r="A39" s="113">
        <v>28</v>
      </c>
      <c r="B39" s="113" t="s">
        <v>1189</v>
      </c>
      <c r="C39" s="230" t="s">
        <v>1522</v>
      </c>
      <c r="D39" s="189" t="s">
        <v>582</v>
      </c>
      <c r="E39" s="189" t="s">
        <v>1620</v>
      </c>
      <c r="F39" s="113">
        <v>3</v>
      </c>
      <c r="G39" s="113">
        <v>3</v>
      </c>
      <c r="H39" s="121">
        <v>1</v>
      </c>
      <c r="I39" s="119" t="s">
        <v>334</v>
      </c>
      <c r="J39" s="121" t="s">
        <v>296</v>
      </c>
      <c r="K39" s="113" t="s">
        <v>295</v>
      </c>
      <c r="L39" s="113" t="s">
        <v>296</v>
      </c>
      <c r="M39" s="113" t="s">
        <v>297</v>
      </c>
      <c r="N39" s="113" t="s">
        <v>298</v>
      </c>
      <c r="O39" s="113" t="str">
        <f t="shared" ref="O39" si="4">Q39</f>
        <v>B</v>
      </c>
      <c r="P39" s="113" t="s">
        <v>295</v>
      </c>
      <c r="Q39" s="113" t="s">
        <v>296</v>
      </c>
      <c r="R39" s="177"/>
    </row>
    <row r="40" spans="1:18" ht="15">
      <c r="A40" s="113">
        <v>29</v>
      </c>
      <c r="B40" s="113" t="s">
        <v>1190</v>
      </c>
      <c r="C40" s="230" t="s">
        <v>328</v>
      </c>
      <c r="D40" s="189" t="s">
        <v>582</v>
      </c>
      <c r="E40" s="189" t="s">
        <v>1620</v>
      </c>
      <c r="F40" s="113">
        <v>22</v>
      </c>
      <c r="G40" s="113">
        <v>4</v>
      </c>
      <c r="H40" s="113">
        <v>4</v>
      </c>
      <c r="I40" s="114" t="s">
        <v>294</v>
      </c>
      <c r="J40" s="113" t="str">
        <f>Q40</f>
        <v>B</v>
      </c>
      <c r="K40" s="113" t="s">
        <v>295</v>
      </c>
      <c r="L40" s="113" t="s">
        <v>296</v>
      </c>
      <c r="M40" s="113" t="s">
        <v>297</v>
      </c>
      <c r="N40" s="113" t="s">
        <v>298</v>
      </c>
      <c r="O40" s="113" t="str">
        <f>Q40</f>
        <v>B</v>
      </c>
      <c r="P40" s="113" t="s">
        <v>295</v>
      </c>
      <c r="Q40" s="113" t="s">
        <v>296</v>
      </c>
      <c r="R40" s="177"/>
    </row>
    <row r="41" spans="1:18" ht="15">
      <c r="A41" s="113">
        <v>30</v>
      </c>
      <c r="B41" s="113" t="s">
        <v>1191</v>
      </c>
      <c r="C41" s="230" t="s">
        <v>329</v>
      </c>
      <c r="D41" s="189" t="s">
        <v>252</v>
      </c>
      <c r="E41" s="189" t="s">
        <v>1621</v>
      </c>
      <c r="F41" s="113">
        <v>7</v>
      </c>
      <c r="G41" s="113">
        <v>4</v>
      </c>
      <c r="H41" s="113">
        <v>1</v>
      </c>
      <c r="I41" s="114" t="s">
        <v>294</v>
      </c>
      <c r="J41" s="113" t="str">
        <f>Q41</f>
        <v>B</v>
      </c>
      <c r="K41" s="113" t="s">
        <v>295</v>
      </c>
      <c r="L41" s="113" t="s">
        <v>296</v>
      </c>
      <c r="M41" s="113" t="s">
        <v>297</v>
      </c>
      <c r="N41" s="113" t="s">
        <v>298</v>
      </c>
      <c r="O41" s="113" t="str">
        <f>Q41</f>
        <v>B</v>
      </c>
      <c r="P41" s="113" t="s">
        <v>295</v>
      </c>
      <c r="Q41" s="113" t="s">
        <v>296</v>
      </c>
      <c r="R41" s="177"/>
    </row>
    <row r="42" spans="1:18" ht="15">
      <c r="A42" s="113">
        <v>31</v>
      </c>
      <c r="B42" s="113" t="s">
        <v>1192</v>
      </c>
      <c r="C42" s="230" t="s">
        <v>330</v>
      </c>
      <c r="D42" s="189" t="s">
        <v>252</v>
      </c>
      <c r="E42" s="189" t="s">
        <v>1621</v>
      </c>
      <c r="F42" s="113">
        <v>6</v>
      </c>
      <c r="G42" s="113">
        <v>3.3</v>
      </c>
      <c r="H42" s="113">
        <v>2</v>
      </c>
      <c r="I42" s="114" t="s">
        <v>294</v>
      </c>
      <c r="J42" s="113" t="str">
        <f>Q42</f>
        <v>B</v>
      </c>
      <c r="K42" s="113" t="s">
        <v>295</v>
      </c>
      <c r="L42" s="113" t="s">
        <v>296</v>
      </c>
      <c r="M42" s="113" t="s">
        <v>297</v>
      </c>
      <c r="N42" s="113" t="s">
        <v>298</v>
      </c>
      <c r="O42" s="113" t="str">
        <f>Q42</f>
        <v>B</v>
      </c>
      <c r="P42" s="113" t="s">
        <v>295</v>
      </c>
      <c r="Q42" s="113" t="s">
        <v>296</v>
      </c>
      <c r="R42" s="177"/>
    </row>
    <row r="43" spans="1:18" ht="15">
      <c r="A43" s="113">
        <v>32</v>
      </c>
      <c r="B43" s="113" t="s">
        <v>1193</v>
      </c>
      <c r="C43" s="230" t="s">
        <v>331</v>
      </c>
      <c r="D43" s="189" t="s">
        <v>252</v>
      </c>
      <c r="E43" s="189" t="s">
        <v>1621</v>
      </c>
      <c r="F43" s="120">
        <v>18</v>
      </c>
      <c r="G43" s="121">
        <v>4</v>
      </c>
      <c r="H43" s="121">
        <v>1</v>
      </c>
      <c r="I43" s="119" t="s">
        <v>294</v>
      </c>
      <c r="J43" s="121" t="str">
        <f>Q43</f>
        <v>B</v>
      </c>
      <c r="K43" s="121" t="s">
        <v>295</v>
      </c>
      <c r="L43" s="121" t="s">
        <v>296</v>
      </c>
      <c r="M43" s="121" t="s">
        <v>297</v>
      </c>
      <c r="N43" s="121" t="s">
        <v>298</v>
      </c>
      <c r="O43" s="121" t="str">
        <f>Q43</f>
        <v>B</v>
      </c>
      <c r="P43" s="121" t="s">
        <v>295</v>
      </c>
      <c r="Q43" s="121" t="s">
        <v>296</v>
      </c>
      <c r="R43" s="177"/>
    </row>
    <row r="44" spans="1:18" ht="15">
      <c r="A44" s="113">
        <v>33</v>
      </c>
      <c r="B44" s="122" t="s">
        <v>1194</v>
      </c>
      <c r="C44" s="229" t="s">
        <v>582</v>
      </c>
      <c r="D44" s="189" t="s">
        <v>252</v>
      </c>
      <c r="E44" s="189" t="s">
        <v>1621</v>
      </c>
      <c r="F44" s="118">
        <v>10</v>
      </c>
      <c r="G44" s="113">
        <v>4</v>
      </c>
      <c r="H44" s="113">
        <v>1</v>
      </c>
      <c r="I44" s="114" t="s">
        <v>334</v>
      </c>
      <c r="J44" s="113" t="str">
        <f>Q44</f>
        <v>B</v>
      </c>
      <c r="K44" s="113" t="s">
        <v>295</v>
      </c>
      <c r="L44" s="113" t="s">
        <v>296</v>
      </c>
      <c r="M44" s="113" t="s">
        <v>297</v>
      </c>
      <c r="N44" s="113" t="s">
        <v>298</v>
      </c>
      <c r="O44" s="113" t="str">
        <f>Q44</f>
        <v>B</v>
      </c>
      <c r="P44" s="113" t="s">
        <v>295</v>
      </c>
      <c r="Q44" s="113" t="s">
        <v>296</v>
      </c>
      <c r="R44" s="177"/>
    </row>
    <row r="45" spans="1:18" ht="15">
      <c r="A45" s="113">
        <v>34</v>
      </c>
      <c r="B45" s="91" t="s">
        <v>1189</v>
      </c>
      <c r="C45" s="226" t="s">
        <v>1522</v>
      </c>
      <c r="D45" s="220" t="s">
        <v>582</v>
      </c>
      <c r="E45" s="220" t="s">
        <v>1620</v>
      </c>
      <c r="F45" s="122">
        <v>3</v>
      </c>
      <c r="G45" s="122">
        <v>3</v>
      </c>
      <c r="H45" s="171">
        <v>1</v>
      </c>
      <c r="I45" s="123" t="s">
        <v>334</v>
      </c>
      <c r="J45" s="171" t="s">
        <v>296</v>
      </c>
      <c r="K45" s="136"/>
      <c r="L45" s="136"/>
      <c r="M45" s="136"/>
      <c r="N45" s="136"/>
      <c r="O45" s="136"/>
      <c r="P45" s="136"/>
      <c r="Q45" s="136"/>
      <c r="R45" s="178"/>
    </row>
    <row r="46" spans="1:18" ht="13.5">
      <c r="A46" s="463" t="s">
        <v>1653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5"/>
    </row>
    <row r="47" spans="1:18" ht="14.25">
      <c r="A47" s="96" t="s">
        <v>332</v>
      </c>
      <c r="B47" s="124" t="s">
        <v>333</v>
      </c>
      <c r="C47" s="125"/>
      <c r="D47" s="92"/>
      <c r="E47" s="93"/>
      <c r="F47" s="91"/>
      <c r="G47" s="91"/>
      <c r="H47" s="91"/>
      <c r="I47" s="126"/>
      <c r="J47" s="91"/>
      <c r="K47" s="91"/>
      <c r="L47" s="91"/>
      <c r="M47" s="91"/>
      <c r="N47" s="91"/>
      <c r="O47" s="91"/>
      <c r="P47" s="91"/>
      <c r="Q47" s="91"/>
      <c r="R47" s="127"/>
    </row>
    <row r="48" spans="1:18" ht="15">
      <c r="A48" s="111">
        <v>1</v>
      </c>
      <c r="B48" s="111" t="s">
        <v>1195</v>
      </c>
      <c r="C48" s="184" t="s">
        <v>1523</v>
      </c>
      <c r="D48" s="185" t="s">
        <v>225</v>
      </c>
      <c r="E48" s="185" t="s">
        <v>251</v>
      </c>
      <c r="F48" s="111">
        <v>5</v>
      </c>
      <c r="G48" s="111">
        <v>5</v>
      </c>
      <c r="H48" s="111">
        <v>1</v>
      </c>
      <c r="I48" s="112" t="s">
        <v>334</v>
      </c>
      <c r="J48" s="111" t="s">
        <v>296</v>
      </c>
      <c r="K48" s="111" t="s">
        <v>295</v>
      </c>
      <c r="L48" s="111" t="s">
        <v>296</v>
      </c>
      <c r="M48" s="111" t="s">
        <v>297</v>
      </c>
      <c r="N48" s="111" t="s">
        <v>298</v>
      </c>
      <c r="O48" s="111" t="str">
        <f t="shared" ref="O48:O53" si="5">Q48</f>
        <v>B</v>
      </c>
      <c r="P48" s="111" t="s">
        <v>295</v>
      </c>
      <c r="Q48" s="111" t="s">
        <v>296</v>
      </c>
      <c r="R48" s="176"/>
    </row>
    <row r="49" spans="1:18" ht="15">
      <c r="A49" s="113">
        <v>2</v>
      </c>
      <c r="B49" s="113" t="s">
        <v>1196</v>
      </c>
      <c r="C49" s="188" t="s">
        <v>1524</v>
      </c>
      <c r="D49" s="189" t="s">
        <v>225</v>
      </c>
      <c r="E49" s="189" t="s">
        <v>251</v>
      </c>
      <c r="F49" s="113">
        <v>6</v>
      </c>
      <c r="G49" s="113">
        <v>5</v>
      </c>
      <c r="H49" s="113">
        <v>1</v>
      </c>
      <c r="I49" s="114" t="s">
        <v>334</v>
      </c>
      <c r="J49" s="113" t="s">
        <v>296</v>
      </c>
      <c r="K49" s="122" t="s">
        <v>295</v>
      </c>
      <c r="L49" s="122" t="s">
        <v>296</v>
      </c>
      <c r="M49" s="122" t="s">
        <v>297</v>
      </c>
      <c r="N49" s="122" t="s">
        <v>298</v>
      </c>
      <c r="O49" s="122" t="str">
        <f t="shared" si="5"/>
        <v>B</v>
      </c>
      <c r="P49" s="122" t="s">
        <v>295</v>
      </c>
      <c r="Q49" s="122" t="s">
        <v>296</v>
      </c>
      <c r="R49" s="177"/>
    </row>
    <row r="50" spans="1:18" ht="15">
      <c r="A50" s="113">
        <v>3</v>
      </c>
      <c r="B50" s="113" t="s">
        <v>1197</v>
      </c>
      <c r="C50" s="188" t="s">
        <v>1525</v>
      </c>
      <c r="D50" s="189" t="s">
        <v>225</v>
      </c>
      <c r="E50" s="189" t="s">
        <v>251</v>
      </c>
      <c r="F50" s="113">
        <v>8</v>
      </c>
      <c r="G50" s="113">
        <v>5</v>
      </c>
      <c r="H50" s="113">
        <v>1</v>
      </c>
      <c r="I50" s="114" t="s">
        <v>334</v>
      </c>
      <c r="J50" s="113" t="s">
        <v>296</v>
      </c>
      <c r="K50" s="122" t="s">
        <v>295</v>
      </c>
      <c r="L50" s="122" t="s">
        <v>296</v>
      </c>
      <c r="M50" s="122" t="s">
        <v>297</v>
      </c>
      <c r="N50" s="122" t="s">
        <v>298</v>
      </c>
      <c r="O50" s="122" t="str">
        <f t="shared" si="5"/>
        <v>B</v>
      </c>
      <c r="P50" s="122" t="s">
        <v>295</v>
      </c>
      <c r="Q50" s="122" t="s">
        <v>296</v>
      </c>
      <c r="R50" s="177"/>
    </row>
    <row r="51" spans="1:18" ht="15">
      <c r="A51" s="113">
        <v>4</v>
      </c>
      <c r="B51" s="113" t="s">
        <v>1198</v>
      </c>
      <c r="C51" s="188" t="s">
        <v>1526</v>
      </c>
      <c r="D51" s="189" t="s">
        <v>225</v>
      </c>
      <c r="E51" s="189" t="s">
        <v>251</v>
      </c>
      <c r="F51" s="113">
        <v>7</v>
      </c>
      <c r="G51" s="113">
        <v>5</v>
      </c>
      <c r="H51" s="113">
        <v>1</v>
      </c>
      <c r="I51" s="114" t="s">
        <v>334</v>
      </c>
      <c r="J51" s="113" t="s">
        <v>296</v>
      </c>
      <c r="K51" s="122" t="s">
        <v>295</v>
      </c>
      <c r="L51" s="122" t="s">
        <v>296</v>
      </c>
      <c r="M51" s="122" t="s">
        <v>297</v>
      </c>
      <c r="N51" s="122" t="s">
        <v>298</v>
      </c>
      <c r="O51" s="122" t="str">
        <f t="shared" si="5"/>
        <v>B</v>
      </c>
      <c r="P51" s="122" t="s">
        <v>295</v>
      </c>
      <c r="Q51" s="122" t="s">
        <v>296</v>
      </c>
      <c r="R51" s="177"/>
    </row>
    <row r="52" spans="1:18" ht="15">
      <c r="A52" s="113">
        <v>5</v>
      </c>
      <c r="B52" s="113" t="s">
        <v>1199</v>
      </c>
      <c r="C52" s="188" t="s">
        <v>251</v>
      </c>
      <c r="D52" s="189" t="s">
        <v>225</v>
      </c>
      <c r="E52" s="189" t="s">
        <v>251</v>
      </c>
      <c r="F52" s="113">
        <v>4</v>
      </c>
      <c r="G52" s="113">
        <v>5</v>
      </c>
      <c r="H52" s="113">
        <v>1</v>
      </c>
      <c r="I52" s="114" t="s">
        <v>334</v>
      </c>
      <c r="J52" s="113" t="s">
        <v>296</v>
      </c>
      <c r="K52" s="122" t="s">
        <v>295</v>
      </c>
      <c r="L52" s="122" t="s">
        <v>296</v>
      </c>
      <c r="M52" s="122" t="s">
        <v>297</v>
      </c>
      <c r="N52" s="122" t="s">
        <v>298</v>
      </c>
      <c r="O52" s="122" t="str">
        <f t="shared" si="5"/>
        <v>B</v>
      </c>
      <c r="P52" s="122" t="s">
        <v>295</v>
      </c>
      <c r="Q52" s="122" t="s">
        <v>296</v>
      </c>
      <c r="R52" s="177"/>
    </row>
    <row r="53" spans="1:18" ht="15">
      <c r="A53" s="113">
        <v>6</v>
      </c>
      <c r="B53" s="113" t="s">
        <v>1200</v>
      </c>
      <c r="C53" s="188" t="s">
        <v>1527</v>
      </c>
      <c r="D53" s="189" t="s">
        <v>225</v>
      </c>
      <c r="E53" s="189" t="s">
        <v>251</v>
      </c>
      <c r="F53" s="113">
        <v>8</v>
      </c>
      <c r="G53" s="113">
        <v>5</v>
      </c>
      <c r="H53" s="113">
        <v>1</v>
      </c>
      <c r="I53" s="114" t="s">
        <v>334</v>
      </c>
      <c r="J53" s="113" t="s">
        <v>296</v>
      </c>
      <c r="K53" s="122" t="s">
        <v>295</v>
      </c>
      <c r="L53" s="122" t="s">
        <v>296</v>
      </c>
      <c r="M53" s="122" t="s">
        <v>297</v>
      </c>
      <c r="N53" s="122" t="s">
        <v>298</v>
      </c>
      <c r="O53" s="122" t="str">
        <f t="shared" si="5"/>
        <v>B</v>
      </c>
      <c r="P53" s="122" t="s">
        <v>295</v>
      </c>
      <c r="Q53" s="122" t="s">
        <v>296</v>
      </c>
      <c r="R53" s="177"/>
    </row>
    <row r="54" spans="1:18" ht="15">
      <c r="A54" s="113">
        <v>7</v>
      </c>
      <c r="B54" s="113" t="s">
        <v>1201</v>
      </c>
      <c r="C54" s="188" t="s">
        <v>312</v>
      </c>
      <c r="D54" s="189" t="s">
        <v>225</v>
      </c>
      <c r="E54" s="189" t="s">
        <v>121</v>
      </c>
      <c r="F54" s="122">
        <v>4</v>
      </c>
      <c r="G54" s="122">
        <v>6.4</v>
      </c>
      <c r="H54" s="122">
        <v>2</v>
      </c>
      <c r="I54" s="137" t="s">
        <v>334</v>
      </c>
      <c r="J54" s="122" t="str">
        <f>Q54</f>
        <v>B</v>
      </c>
      <c r="K54" s="122" t="s">
        <v>295</v>
      </c>
      <c r="L54" s="122" t="s">
        <v>296</v>
      </c>
      <c r="M54" s="122" t="s">
        <v>297</v>
      </c>
      <c r="N54" s="122" t="s">
        <v>298</v>
      </c>
      <c r="O54" s="122" t="str">
        <f t="shared" ref="O54:O63" si="6">Q54</f>
        <v>B</v>
      </c>
      <c r="P54" s="122" t="s">
        <v>295</v>
      </c>
      <c r="Q54" s="122" t="s">
        <v>296</v>
      </c>
      <c r="R54" s="177"/>
    </row>
    <row r="55" spans="1:18" ht="15">
      <c r="A55" s="113">
        <v>8</v>
      </c>
      <c r="B55" s="113" t="s">
        <v>1202</v>
      </c>
      <c r="C55" s="188" t="s">
        <v>309</v>
      </c>
      <c r="D55" s="189" t="s">
        <v>225</v>
      </c>
      <c r="E55" s="189" t="s">
        <v>121</v>
      </c>
      <c r="F55" s="113">
        <v>38.799999999999997</v>
      </c>
      <c r="G55" s="113">
        <v>5.4</v>
      </c>
      <c r="H55" s="113">
        <v>1</v>
      </c>
      <c r="I55" s="114" t="s">
        <v>334</v>
      </c>
      <c r="J55" s="113" t="str">
        <f>Q55</f>
        <v>S</v>
      </c>
      <c r="K55" s="113" t="s">
        <v>295</v>
      </c>
      <c r="L55" s="113" t="str">
        <f>J55</f>
        <v>S</v>
      </c>
      <c r="M55" s="113" t="s">
        <v>297</v>
      </c>
      <c r="N55" s="113" t="s">
        <v>298</v>
      </c>
      <c r="O55" s="113" t="str">
        <f t="shared" si="6"/>
        <v>S</v>
      </c>
      <c r="P55" s="113" t="s">
        <v>295</v>
      </c>
      <c r="Q55" s="113" t="s">
        <v>310</v>
      </c>
      <c r="R55" s="177"/>
    </row>
    <row r="56" spans="1:18" ht="15">
      <c r="A56" s="113">
        <v>9</v>
      </c>
      <c r="B56" s="113" t="s">
        <v>1203</v>
      </c>
      <c r="C56" s="188" t="s">
        <v>421</v>
      </c>
      <c r="D56" s="189" t="s">
        <v>225</v>
      </c>
      <c r="E56" s="189" t="s">
        <v>121</v>
      </c>
      <c r="F56" s="113">
        <v>4.3</v>
      </c>
      <c r="G56" s="113">
        <v>6.4</v>
      </c>
      <c r="H56" s="113">
        <v>2</v>
      </c>
      <c r="I56" s="114" t="s">
        <v>334</v>
      </c>
      <c r="J56" s="113" t="str">
        <f>Q56</f>
        <v>B</v>
      </c>
      <c r="K56" s="113" t="s">
        <v>295</v>
      </c>
      <c r="L56" s="113" t="s">
        <v>296</v>
      </c>
      <c r="M56" s="113" t="s">
        <v>297</v>
      </c>
      <c r="N56" s="113" t="s">
        <v>298</v>
      </c>
      <c r="O56" s="113" t="str">
        <f t="shared" si="6"/>
        <v>B</v>
      </c>
      <c r="P56" s="113" t="s">
        <v>295</v>
      </c>
      <c r="Q56" s="113" t="s">
        <v>296</v>
      </c>
      <c r="R56" s="177"/>
    </row>
    <row r="57" spans="1:18" ht="15">
      <c r="A57" s="113">
        <v>10</v>
      </c>
      <c r="B57" s="113" t="s">
        <v>1204</v>
      </c>
      <c r="C57" s="188" t="s">
        <v>1647</v>
      </c>
      <c r="D57" s="189" t="s">
        <v>225</v>
      </c>
      <c r="E57" s="189" t="s">
        <v>121</v>
      </c>
      <c r="F57" s="113">
        <v>6.7</v>
      </c>
      <c r="G57" s="113">
        <v>5.6</v>
      </c>
      <c r="H57" s="113">
        <v>1</v>
      </c>
      <c r="I57" s="114" t="s">
        <v>334</v>
      </c>
      <c r="J57" s="113" t="str">
        <f>Q57</f>
        <v>B</v>
      </c>
      <c r="K57" s="113" t="s">
        <v>295</v>
      </c>
      <c r="L57" s="113" t="s">
        <v>296</v>
      </c>
      <c r="M57" s="113" t="s">
        <v>297</v>
      </c>
      <c r="N57" s="113" t="s">
        <v>298</v>
      </c>
      <c r="O57" s="113" t="str">
        <f t="shared" si="6"/>
        <v>B</v>
      </c>
      <c r="P57" s="113" t="s">
        <v>295</v>
      </c>
      <c r="Q57" s="113" t="s">
        <v>296</v>
      </c>
      <c r="R57" s="177"/>
    </row>
    <row r="58" spans="1:18" ht="15">
      <c r="A58" s="113">
        <v>11</v>
      </c>
      <c r="B58" s="113" t="s">
        <v>1205</v>
      </c>
      <c r="C58" s="188" t="s">
        <v>1528</v>
      </c>
      <c r="D58" s="189" t="s">
        <v>225</v>
      </c>
      <c r="E58" s="189" t="s">
        <v>121</v>
      </c>
      <c r="F58" s="113">
        <v>3</v>
      </c>
      <c r="G58" s="113">
        <v>4</v>
      </c>
      <c r="H58" s="113">
        <v>1</v>
      </c>
      <c r="I58" s="114" t="s">
        <v>334</v>
      </c>
      <c r="J58" s="113" t="s">
        <v>296</v>
      </c>
      <c r="K58" s="113" t="s">
        <v>295</v>
      </c>
      <c r="L58" s="113" t="s">
        <v>296</v>
      </c>
      <c r="M58" s="113" t="s">
        <v>297</v>
      </c>
      <c r="N58" s="113" t="s">
        <v>298</v>
      </c>
      <c r="O58" s="113" t="str">
        <f t="shared" si="6"/>
        <v>B</v>
      </c>
      <c r="P58" s="113" t="s">
        <v>295</v>
      </c>
      <c r="Q58" s="113" t="s">
        <v>296</v>
      </c>
      <c r="R58" s="177"/>
    </row>
    <row r="59" spans="1:18" ht="15">
      <c r="A59" s="113">
        <v>12</v>
      </c>
      <c r="B59" s="113" t="s">
        <v>1206</v>
      </c>
      <c r="C59" s="188" t="s">
        <v>337</v>
      </c>
      <c r="D59" s="189" t="s">
        <v>225</v>
      </c>
      <c r="E59" s="189" t="s">
        <v>121</v>
      </c>
      <c r="F59" s="113">
        <v>3</v>
      </c>
      <c r="G59" s="113">
        <v>6.3</v>
      </c>
      <c r="H59" s="113">
        <v>1</v>
      </c>
      <c r="I59" s="114" t="s">
        <v>334</v>
      </c>
      <c r="J59" s="113" t="str">
        <f>Q59</f>
        <v>B</v>
      </c>
      <c r="K59" s="113" t="s">
        <v>295</v>
      </c>
      <c r="L59" s="113" t="str">
        <f>O59</f>
        <v>B</v>
      </c>
      <c r="M59" s="113" t="s">
        <v>297</v>
      </c>
      <c r="N59" s="113" t="s">
        <v>298</v>
      </c>
      <c r="O59" s="113" t="str">
        <f t="shared" si="6"/>
        <v>B</v>
      </c>
      <c r="P59" s="113" t="s">
        <v>295</v>
      </c>
      <c r="Q59" s="113" t="s">
        <v>296</v>
      </c>
      <c r="R59" s="177"/>
    </row>
    <row r="60" spans="1:18" ht="15">
      <c r="A60" s="113">
        <v>13</v>
      </c>
      <c r="B60" s="113" t="s">
        <v>1207</v>
      </c>
      <c r="C60" s="188" t="s">
        <v>338</v>
      </c>
      <c r="D60" s="189" t="s">
        <v>225</v>
      </c>
      <c r="E60" s="189" t="s">
        <v>121</v>
      </c>
      <c r="F60" s="113">
        <v>3</v>
      </c>
      <c r="G60" s="113">
        <v>6.3</v>
      </c>
      <c r="H60" s="113">
        <v>1</v>
      </c>
      <c r="I60" s="114" t="s">
        <v>334</v>
      </c>
      <c r="J60" s="113" t="str">
        <f>Q60</f>
        <v>B</v>
      </c>
      <c r="K60" s="113" t="s">
        <v>295</v>
      </c>
      <c r="L60" s="113" t="str">
        <f>O60</f>
        <v>B</v>
      </c>
      <c r="M60" s="113" t="s">
        <v>297</v>
      </c>
      <c r="N60" s="113" t="s">
        <v>298</v>
      </c>
      <c r="O60" s="113" t="str">
        <f t="shared" si="6"/>
        <v>B</v>
      </c>
      <c r="P60" s="113" t="s">
        <v>295</v>
      </c>
      <c r="Q60" s="113" t="s">
        <v>296</v>
      </c>
      <c r="R60" s="177"/>
    </row>
    <row r="61" spans="1:18" ht="15">
      <c r="A61" s="113">
        <v>14</v>
      </c>
      <c r="B61" s="113" t="s">
        <v>1208</v>
      </c>
      <c r="C61" s="188" t="s">
        <v>339</v>
      </c>
      <c r="D61" s="189" t="s">
        <v>225</v>
      </c>
      <c r="E61" s="189" t="s">
        <v>121</v>
      </c>
      <c r="F61" s="113">
        <v>7</v>
      </c>
      <c r="G61" s="113">
        <v>6.5</v>
      </c>
      <c r="H61" s="113">
        <v>1</v>
      </c>
      <c r="I61" s="114" t="s">
        <v>334</v>
      </c>
      <c r="J61" s="113" t="str">
        <f>Q61</f>
        <v>B</v>
      </c>
      <c r="K61" s="113" t="s">
        <v>295</v>
      </c>
      <c r="L61" s="113" t="s">
        <v>296</v>
      </c>
      <c r="M61" s="113" t="s">
        <v>297</v>
      </c>
      <c r="N61" s="113" t="s">
        <v>298</v>
      </c>
      <c r="O61" s="113" t="str">
        <f t="shared" si="6"/>
        <v>B</v>
      </c>
      <c r="P61" s="113" t="s">
        <v>295</v>
      </c>
      <c r="Q61" s="113" t="s">
        <v>296</v>
      </c>
      <c r="R61" s="177"/>
    </row>
    <row r="62" spans="1:18" ht="15">
      <c r="A62" s="113">
        <v>15</v>
      </c>
      <c r="B62" s="113" t="s">
        <v>1209</v>
      </c>
      <c r="C62" s="188" t="s">
        <v>340</v>
      </c>
      <c r="D62" s="189" t="s">
        <v>225</v>
      </c>
      <c r="E62" s="189" t="s">
        <v>121</v>
      </c>
      <c r="F62" s="113">
        <v>4.2</v>
      </c>
      <c r="G62" s="113">
        <v>6.2</v>
      </c>
      <c r="H62" s="113">
        <v>1</v>
      </c>
      <c r="I62" s="114" t="s">
        <v>334</v>
      </c>
      <c r="J62" s="113" t="str">
        <f>Q62</f>
        <v>B</v>
      </c>
      <c r="K62" s="113" t="s">
        <v>295</v>
      </c>
      <c r="L62" s="113" t="s">
        <v>296</v>
      </c>
      <c r="M62" s="113" t="s">
        <v>297</v>
      </c>
      <c r="N62" s="113" t="s">
        <v>298</v>
      </c>
      <c r="O62" s="113" t="str">
        <f t="shared" si="6"/>
        <v>B</v>
      </c>
      <c r="P62" s="113" t="s">
        <v>295</v>
      </c>
      <c r="Q62" s="113" t="s">
        <v>296</v>
      </c>
      <c r="R62" s="177"/>
    </row>
    <row r="63" spans="1:18" ht="15">
      <c r="A63" s="113">
        <v>16</v>
      </c>
      <c r="B63" s="113" t="s">
        <v>1210</v>
      </c>
      <c r="C63" s="188" t="s">
        <v>1529</v>
      </c>
      <c r="D63" s="189" t="s">
        <v>225</v>
      </c>
      <c r="E63" s="189" t="s">
        <v>121</v>
      </c>
      <c r="F63" s="113">
        <v>4.2</v>
      </c>
      <c r="G63" s="113">
        <v>5</v>
      </c>
      <c r="H63" s="113">
        <v>1</v>
      </c>
      <c r="I63" s="114" t="s">
        <v>334</v>
      </c>
      <c r="J63" s="113" t="s">
        <v>296</v>
      </c>
      <c r="K63" s="113" t="s">
        <v>295</v>
      </c>
      <c r="L63" s="113" t="s">
        <v>296</v>
      </c>
      <c r="M63" s="113" t="s">
        <v>297</v>
      </c>
      <c r="N63" s="113" t="s">
        <v>298</v>
      </c>
      <c r="O63" s="113" t="str">
        <f t="shared" si="6"/>
        <v>B</v>
      </c>
      <c r="P63" s="113" t="s">
        <v>295</v>
      </c>
      <c r="Q63" s="113" t="s">
        <v>296</v>
      </c>
      <c r="R63" s="177"/>
    </row>
    <row r="64" spans="1:18" ht="15">
      <c r="A64" s="113">
        <v>17</v>
      </c>
      <c r="B64" s="113" t="s">
        <v>1211</v>
      </c>
      <c r="C64" s="188" t="s">
        <v>121</v>
      </c>
      <c r="D64" s="189" t="s">
        <v>225</v>
      </c>
      <c r="E64" s="189" t="s">
        <v>121</v>
      </c>
      <c r="F64" s="113">
        <v>5.2</v>
      </c>
      <c r="G64" s="113">
        <v>6</v>
      </c>
      <c r="H64" s="113">
        <v>1</v>
      </c>
      <c r="I64" s="114" t="s">
        <v>334</v>
      </c>
      <c r="J64" s="113" t="s">
        <v>296</v>
      </c>
      <c r="K64" s="113" t="s">
        <v>295</v>
      </c>
      <c r="L64" s="113" t="s">
        <v>296</v>
      </c>
      <c r="M64" s="113" t="s">
        <v>297</v>
      </c>
      <c r="N64" s="113" t="s">
        <v>298</v>
      </c>
      <c r="O64" s="113" t="str">
        <f t="shared" ref="O64:O65" si="7">Q64</f>
        <v>B</v>
      </c>
      <c r="P64" s="113" t="s">
        <v>295</v>
      </c>
      <c r="Q64" s="113" t="s">
        <v>296</v>
      </c>
      <c r="R64" s="177"/>
    </row>
    <row r="65" spans="1:18" ht="15">
      <c r="A65" s="113">
        <v>18</v>
      </c>
      <c r="B65" s="113" t="s">
        <v>1212</v>
      </c>
      <c r="C65" s="188" t="s">
        <v>1530</v>
      </c>
      <c r="D65" s="189" t="s">
        <v>225</v>
      </c>
      <c r="E65" s="189" t="s">
        <v>121</v>
      </c>
      <c r="F65" s="113">
        <v>5</v>
      </c>
      <c r="G65" s="113">
        <v>3.5</v>
      </c>
      <c r="H65" s="113">
        <v>1</v>
      </c>
      <c r="I65" s="114" t="s">
        <v>306</v>
      </c>
      <c r="J65" s="113" t="s">
        <v>296</v>
      </c>
      <c r="K65" s="113" t="s">
        <v>295</v>
      </c>
      <c r="L65" s="113" t="s">
        <v>296</v>
      </c>
      <c r="M65" s="113" t="s">
        <v>297</v>
      </c>
      <c r="N65" s="113" t="s">
        <v>298</v>
      </c>
      <c r="O65" s="113" t="str">
        <f t="shared" si="7"/>
        <v>B</v>
      </c>
      <c r="P65" s="113" t="s">
        <v>295</v>
      </c>
      <c r="Q65" s="113" t="s">
        <v>296</v>
      </c>
      <c r="R65" s="177"/>
    </row>
    <row r="66" spans="1:18" ht="15">
      <c r="A66" s="113">
        <v>19</v>
      </c>
      <c r="B66" s="113" t="s">
        <v>1213</v>
      </c>
      <c r="C66" s="188" t="s">
        <v>341</v>
      </c>
      <c r="D66" s="189" t="s">
        <v>225</v>
      </c>
      <c r="E66" s="189" t="s">
        <v>121</v>
      </c>
      <c r="F66" s="113">
        <v>12.6</v>
      </c>
      <c r="G66" s="113">
        <v>6.5</v>
      </c>
      <c r="H66" s="113">
        <v>2</v>
      </c>
      <c r="I66" s="114" t="s">
        <v>334</v>
      </c>
      <c r="J66" s="113" t="str">
        <f>Q66</f>
        <v>S</v>
      </c>
      <c r="K66" s="113" t="s">
        <v>295</v>
      </c>
      <c r="L66" s="113" t="s">
        <v>296</v>
      </c>
      <c r="M66" s="113" t="s">
        <v>297</v>
      </c>
      <c r="N66" s="113" t="s">
        <v>298</v>
      </c>
      <c r="O66" s="113" t="str">
        <f>Q66</f>
        <v>S</v>
      </c>
      <c r="P66" s="113" t="s">
        <v>295</v>
      </c>
      <c r="Q66" s="113" t="s">
        <v>310</v>
      </c>
      <c r="R66" s="177"/>
    </row>
    <row r="67" spans="1:18" ht="15">
      <c r="A67" s="113">
        <v>20</v>
      </c>
      <c r="B67" s="113" t="s">
        <v>1214</v>
      </c>
      <c r="C67" s="188" t="s">
        <v>342</v>
      </c>
      <c r="D67" s="189" t="s">
        <v>225</v>
      </c>
      <c r="E67" s="189" t="s">
        <v>121</v>
      </c>
      <c r="F67" s="113">
        <v>8</v>
      </c>
      <c r="G67" s="113">
        <v>6</v>
      </c>
      <c r="H67" s="113">
        <v>1</v>
      </c>
      <c r="I67" s="114" t="s">
        <v>334</v>
      </c>
      <c r="J67" s="113" t="str">
        <f>Q67</f>
        <v>B</v>
      </c>
      <c r="K67" s="113" t="s">
        <v>295</v>
      </c>
      <c r="L67" s="113" t="str">
        <f>Q67</f>
        <v>B</v>
      </c>
      <c r="M67" s="113" t="s">
        <v>297</v>
      </c>
      <c r="N67" s="113" t="s">
        <v>298</v>
      </c>
      <c r="O67" s="113" t="str">
        <f>Q67</f>
        <v>B</v>
      </c>
      <c r="P67" s="113" t="s">
        <v>295</v>
      </c>
      <c r="Q67" s="113" t="s">
        <v>296</v>
      </c>
      <c r="R67" s="177"/>
    </row>
    <row r="68" spans="1:18" ht="15">
      <c r="A68" s="113">
        <v>21</v>
      </c>
      <c r="B68" s="113" t="s">
        <v>1215</v>
      </c>
      <c r="C68" s="188" t="s">
        <v>1531</v>
      </c>
      <c r="D68" s="189" t="s">
        <v>225</v>
      </c>
      <c r="E68" s="189" t="s">
        <v>121</v>
      </c>
      <c r="F68" s="113">
        <v>4.5</v>
      </c>
      <c r="G68" s="113">
        <v>6.6</v>
      </c>
      <c r="H68" s="113">
        <v>1</v>
      </c>
      <c r="I68" s="114" t="s">
        <v>306</v>
      </c>
      <c r="J68" s="113" t="s">
        <v>296</v>
      </c>
      <c r="K68" s="113" t="s">
        <v>295</v>
      </c>
      <c r="L68" s="113" t="str">
        <f t="shared" ref="L68:L74" si="8">Q68</f>
        <v>B</v>
      </c>
      <c r="M68" s="113" t="s">
        <v>297</v>
      </c>
      <c r="N68" s="113" t="s">
        <v>298</v>
      </c>
      <c r="O68" s="113" t="str">
        <f t="shared" ref="O68:O74" si="9">Q68</f>
        <v>B</v>
      </c>
      <c r="P68" s="113" t="s">
        <v>295</v>
      </c>
      <c r="Q68" s="113" t="s">
        <v>296</v>
      </c>
      <c r="R68" s="177"/>
    </row>
    <row r="69" spans="1:18" ht="15">
      <c r="A69" s="113">
        <v>22</v>
      </c>
      <c r="B69" s="113" t="s">
        <v>1216</v>
      </c>
      <c r="C69" s="188" t="s">
        <v>1532</v>
      </c>
      <c r="D69" s="189" t="s">
        <v>225</v>
      </c>
      <c r="E69" s="189" t="s">
        <v>121</v>
      </c>
      <c r="F69" s="113">
        <v>6</v>
      </c>
      <c r="G69" s="113">
        <v>6</v>
      </c>
      <c r="H69" s="113">
        <v>1</v>
      </c>
      <c r="I69" s="114" t="s">
        <v>334</v>
      </c>
      <c r="J69" s="113" t="s">
        <v>296</v>
      </c>
      <c r="K69" s="113" t="s">
        <v>295</v>
      </c>
      <c r="L69" s="113" t="str">
        <f t="shared" si="8"/>
        <v>B</v>
      </c>
      <c r="M69" s="113" t="s">
        <v>297</v>
      </c>
      <c r="N69" s="113" t="s">
        <v>298</v>
      </c>
      <c r="O69" s="113" t="str">
        <f t="shared" si="9"/>
        <v>B</v>
      </c>
      <c r="P69" s="113" t="s">
        <v>295</v>
      </c>
      <c r="Q69" s="113" t="s">
        <v>296</v>
      </c>
      <c r="R69" s="177"/>
    </row>
    <row r="70" spans="1:18" ht="15">
      <c r="A70" s="113">
        <v>23</v>
      </c>
      <c r="B70" s="113" t="s">
        <v>1217</v>
      </c>
      <c r="C70" s="188" t="s">
        <v>1533</v>
      </c>
      <c r="D70" s="189" t="s">
        <v>225</v>
      </c>
      <c r="E70" s="189" t="s">
        <v>121</v>
      </c>
      <c r="F70" s="113">
        <v>6</v>
      </c>
      <c r="G70" s="113">
        <v>5</v>
      </c>
      <c r="H70" s="113">
        <v>1</v>
      </c>
      <c r="I70" s="114" t="s">
        <v>334</v>
      </c>
      <c r="J70" s="113" t="s">
        <v>296</v>
      </c>
      <c r="K70" s="113" t="s">
        <v>295</v>
      </c>
      <c r="L70" s="113" t="str">
        <f t="shared" si="8"/>
        <v>B</v>
      </c>
      <c r="M70" s="113" t="s">
        <v>297</v>
      </c>
      <c r="N70" s="113" t="s">
        <v>298</v>
      </c>
      <c r="O70" s="113" t="str">
        <f t="shared" si="9"/>
        <v>B</v>
      </c>
      <c r="P70" s="113" t="s">
        <v>295</v>
      </c>
      <c r="Q70" s="113" t="s">
        <v>296</v>
      </c>
      <c r="R70" s="177"/>
    </row>
    <row r="71" spans="1:18" ht="15">
      <c r="A71" s="113">
        <v>24</v>
      </c>
      <c r="B71" s="113" t="s">
        <v>1218</v>
      </c>
      <c r="C71" s="188" t="s">
        <v>1534</v>
      </c>
      <c r="D71" s="189" t="s">
        <v>225</v>
      </c>
      <c r="E71" s="189" t="s">
        <v>121</v>
      </c>
      <c r="F71" s="113">
        <v>6</v>
      </c>
      <c r="G71" s="113">
        <v>5</v>
      </c>
      <c r="H71" s="113">
        <v>1</v>
      </c>
      <c r="I71" s="114" t="s">
        <v>334</v>
      </c>
      <c r="J71" s="113" t="s">
        <v>296</v>
      </c>
      <c r="K71" s="113" t="s">
        <v>295</v>
      </c>
      <c r="L71" s="113" t="str">
        <f t="shared" si="8"/>
        <v>B</v>
      </c>
      <c r="M71" s="113" t="s">
        <v>297</v>
      </c>
      <c r="N71" s="113" t="s">
        <v>298</v>
      </c>
      <c r="O71" s="113" t="str">
        <f t="shared" si="9"/>
        <v>B</v>
      </c>
      <c r="P71" s="113" t="s">
        <v>295</v>
      </c>
      <c r="Q71" s="113" t="s">
        <v>296</v>
      </c>
      <c r="R71" s="177"/>
    </row>
    <row r="72" spans="1:18" ht="15">
      <c r="A72" s="113">
        <v>25</v>
      </c>
      <c r="B72" s="113" t="s">
        <v>1219</v>
      </c>
      <c r="C72" s="188" t="s">
        <v>1535</v>
      </c>
      <c r="D72" s="189" t="s">
        <v>225</v>
      </c>
      <c r="E72" s="189" t="s">
        <v>121</v>
      </c>
      <c r="F72" s="113">
        <v>5</v>
      </c>
      <c r="G72" s="113">
        <v>3.7</v>
      </c>
      <c r="H72" s="113">
        <v>1</v>
      </c>
      <c r="I72" s="114" t="s">
        <v>334</v>
      </c>
      <c r="J72" s="113" t="s">
        <v>296</v>
      </c>
      <c r="K72" s="113" t="s">
        <v>295</v>
      </c>
      <c r="L72" s="113" t="str">
        <f t="shared" si="8"/>
        <v>B</v>
      </c>
      <c r="M72" s="113" t="s">
        <v>297</v>
      </c>
      <c r="N72" s="113" t="s">
        <v>298</v>
      </c>
      <c r="O72" s="113" t="str">
        <f t="shared" si="9"/>
        <v>B</v>
      </c>
      <c r="P72" s="113" t="s">
        <v>295</v>
      </c>
      <c r="Q72" s="113" t="s">
        <v>296</v>
      </c>
      <c r="R72" s="177"/>
    </row>
    <row r="73" spans="1:18" ht="15">
      <c r="A73" s="113">
        <v>26</v>
      </c>
      <c r="B73" s="113" t="s">
        <v>1220</v>
      </c>
      <c r="C73" s="188" t="s">
        <v>1536</v>
      </c>
      <c r="D73" s="189" t="s">
        <v>225</v>
      </c>
      <c r="E73" s="189" t="s">
        <v>121</v>
      </c>
      <c r="F73" s="113">
        <v>4.2</v>
      </c>
      <c r="G73" s="113">
        <v>3.4</v>
      </c>
      <c r="H73" s="113">
        <v>1</v>
      </c>
      <c r="I73" s="114" t="s">
        <v>334</v>
      </c>
      <c r="J73" s="113" t="s">
        <v>296</v>
      </c>
      <c r="K73" s="113" t="s">
        <v>295</v>
      </c>
      <c r="L73" s="113" t="str">
        <f t="shared" si="8"/>
        <v>B</v>
      </c>
      <c r="M73" s="113" t="s">
        <v>297</v>
      </c>
      <c r="N73" s="113" t="s">
        <v>298</v>
      </c>
      <c r="O73" s="113" t="str">
        <f t="shared" si="9"/>
        <v>B</v>
      </c>
      <c r="P73" s="113" t="s">
        <v>295</v>
      </c>
      <c r="Q73" s="113" t="s">
        <v>296</v>
      </c>
      <c r="R73" s="177"/>
    </row>
    <row r="74" spans="1:18" ht="15">
      <c r="A74" s="113">
        <v>27</v>
      </c>
      <c r="B74" s="113" t="s">
        <v>1221</v>
      </c>
      <c r="C74" s="188" t="s">
        <v>1537</v>
      </c>
      <c r="D74" s="189" t="s">
        <v>225</v>
      </c>
      <c r="E74" s="189" t="s">
        <v>121</v>
      </c>
      <c r="F74" s="113">
        <v>6.4</v>
      </c>
      <c r="G74" s="113">
        <v>5.6</v>
      </c>
      <c r="H74" s="113">
        <v>1</v>
      </c>
      <c r="I74" s="114" t="s">
        <v>306</v>
      </c>
      <c r="J74" s="113" t="s">
        <v>296</v>
      </c>
      <c r="K74" s="113" t="s">
        <v>295</v>
      </c>
      <c r="L74" s="113" t="str">
        <f t="shared" si="8"/>
        <v>B</v>
      </c>
      <c r="M74" s="113" t="s">
        <v>297</v>
      </c>
      <c r="N74" s="113" t="s">
        <v>298</v>
      </c>
      <c r="O74" s="113" t="str">
        <f t="shared" si="9"/>
        <v>B</v>
      </c>
      <c r="P74" s="113" t="s">
        <v>295</v>
      </c>
      <c r="Q74" s="113" t="s">
        <v>296</v>
      </c>
      <c r="R74" s="177"/>
    </row>
    <row r="75" spans="1:18" ht="15">
      <c r="A75" s="113">
        <v>28</v>
      </c>
      <c r="B75" s="121" t="s">
        <v>1222</v>
      </c>
      <c r="C75" s="188" t="s">
        <v>1538</v>
      </c>
      <c r="D75" s="189" t="s">
        <v>225</v>
      </c>
      <c r="E75" s="189" t="s">
        <v>121</v>
      </c>
      <c r="F75" s="113">
        <v>3</v>
      </c>
      <c r="G75" s="113">
        <v>5</v>
      </c>
      <c r="H75" s="113">
        <v>1</v>
      </c>
      <c r="I75" s="114" t="s">
        <v>334</v>
      </c>
      <c r="J75" s="113" t="str">
        <f>Q75</f>
        <v>B</v>
      </c>
      <c r="K75" s="113" t="s">
        <v>295</v>
      </c>
      <c r="L75" s="113" t="s">
        <v>296</v>
      </c>
      <c r="M75" s="113" t="s">
        <v>297</v>
      </c>
      <c r="N75" s="113" t="s">
        <v>298</v>
      </c>
      <c r="O75" s="113" t="str">
        <f>Q75</f>
        <v>B</v>
      </c>
      <c r="P75" s="113" t="s">
        <v>295</v>
      </c>
      <c r="Q75" s="113" t="s">
        <v>296</v>
      </c>
      <c r="R75" s="177"/>
    </row>
    <row r="76" spans="1:18" ht="15">
      <c r="A76" s="113">
        <v>29</v>
      </c>
      <c r="B76" s="189" t="s">
        <v>1223</v>
      </c>
      <c r="C76" s="188" t="s">
        <v>1539</v>
      </c>
      <c r="D76" s="189" t="s">
        <v>1622</v>
      </c>
      <c r="E76" s="189" t="s">
        <v>249</v>
      </c>
      <c r="F76" s="190">
        <v>7</v>
      </c>
      <c r="G76" s="190">
        <v>5</v>
      </c>
      <c r="H76" s="113">
        <v>1</v>
      </c>
      <c r="I76" s="114" t="s">
        <v>334</v>
      </c>
      <c r="J76" s="113" t="s">
        <v>296</v>
      </c>
      <c r="K76" s="113" t="s">
        <v>295</v>
      </c>
      <c r="L76" s="113" t="s">
        <v>296</v>
      </c>
      <c r="M76" s="113" t="s">
        <v>297</v>
      </c>
      <c r="N76" s="113" t="s">
        <v>298</v>
      </c>
      <c r="O76" s="113" t="str">
        <f t="shared" ref="O76:O77" si="10">Q76</f>
        <v>B</v>
      </c>
      <c r="P76" s="113" t="s">
        <v>295</v>
      </c>
      <c r="Q76" s="113" t="s">
        <v>296</v>
      </c>
      <c r="R76" s="177"/>
    </row>
    <row r="77" spans="1:18" ht="15">
      <c r="A77" s="113">
        <v>30</v>
      </c>
      <c r="B77" s="220" t="s">
        <v>1224</v>
      </c>
      <c r="C77" s="195" t="s">
        <v>1540</v>
      </c>
      <c r="D77" s="197" t="s">
        <v>1622</v>
      </c>
      <c r="E77" s="197" t="s">
        <v>249</v>
      </c>
      <c r="F77" s="198">
        <v>8</v>
      </c>
      <c r="G77" s="198">
        <v>6</v>
      </c>
      <c r="H77" s="136">
        <v>1</v>
      </c>
      <c r="I77" s="139" t="s">
        <v>334</v>
      </c>
      <c r="J77" s="136" t="s">
        <v>296</v>
      </c>
      <c r="K77" s="113" t="s">
        <v>295</v>
      </c>
      <c r="L77" s="113" t="s">
        <v>296</v>
      </c>
      <c r="M77" s="113" t="s">
        <v>297</v>
      </c>
      <c r="N77" s="113" t="s">
        <v>298</v>
      </c>
      <c r="O77" s="113" t="str">
        <f t="shared" si="10"/>
        <v>B</v>
      </c>
      <c r="P77" s="113" t="s">
        <v>295</v>
      </c>
      <c r="Q77" s="113" t="s">
        <v>296</v>
      </c>
      <c r="R77" s="178"/>
    </row>
    <row r="78" spans="1:18" ht="13.5">
      <c r="A78" s="463" t="s">
        <v>1654</v>
      </c>
      <c r="B78" s="464"/>
      <c r="C78" s="464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5"/>
    </row>
    <row r="79" spans="1:18" ht="14.25">
      <c r="A79" s="100" t="s">
        <v>343</v>
      </c>
      <c r="B79" s="128" t="s">
        <v>344</v>
      </c>
      <c r="C79" s="129"/>
      <c r="D79" s="130"/>
      <c r="E79" s="131"/>
      <c r="F79" s="132"/>
      <c r="G79" s="132"/>
      <c r="H79" s="132"/>
      <c r="I79" s="133"/>
      <c r="J79" s="132"/>
      <c r="K79" s="132"/>
      <c r="L79" s="132"/>
      <c r="M79" s="132"/>
      <c r="N79" s="132"/>
      <c r="O79" s="132"/>
      <c r="P79" s="132"/>
      <c r="Q79" s="132"/>
      <c r="R79" s="134"/>
    </row>
    <row r="80" spans="1:18" ht="15">
      <c r="A80" s="111">
        <v>1</v>
      </c>
      <c r="B80" s="111" t="s">
        <v>1346</v>
      </c>
      <c r="C80" s="184" t="s">
        <v>355</v>
      </c>
      <c r="D80" s="185" t="s">
        <v>210</v>
      </c>
      <c r="E80" s="185" t="s">
        <v>603</v>
      </c>
      <c r="F80" s="111">
        <v>6</v>
      </c>
      <c r="G80" s="111">
        <v>4</v>
      </c>
      <c r="H80" s="111">
        <v>1</v>
      </c>
      <c r="I80" s="112" t="s">
        <v>334</v>
      </c>
      <c r="J80" s="111" t="str">
        <f>Q80</f>
        <v>B</v>
      </c>
      <c r="K80" s="111" t="s">
        <v>295</v>
      </c>
      <c r="L80" s="111" t="s">
        <v>296</v>
      </c>
      <c r="M80" s="111" t="s">
        <v>297</v>
      </c>
      <c r="N80" s="111" t="s">
        <v>298</v>
      </c>
      <c r="O80" s="111" t="str">
        <f t="shared" ref="O80:O100" si="11">Q80</f>
        <v>B</v>
      </c>
      <c r="P80" s="111" t="s">
        <v>295</v>
      </c>
      <c r="Q80" s="111" t="s">
        <v>296</v>
      </c>
      <c r="R80" s="176"/>
    </row>
    <row r="81" spans="1:18" ht="15">
      <c r="A81" s="113">
        <v>2</v>
      </c>
      <c r="B81" s="113" t="s">
        <v>1347</v>
      </c>
      <c r="C81" s="188" t="s">
        <v>356</v>
      </c>
      <c r="D81" s="189" t="s">
        <v>210</v>
      </c>
      <c r="E81" s="189" t="s">
        <v>603</v>
      </c>
      <c r="F81" s="113">
        <v>6</v>
      </c>
      <c r="G81" s="113">
        <v>5.5</v>
      </c>
      <c r="H81" s="113">
        <v>1</v>
      </c>
      <c r="I81" s="114" t="s">
        <v>334</v>
      </c>
      <c r="J81" s="113" t="s">
        <v>310</v>
      </c>
      <c r="K81" s="113" t="s">
        <v>295</v>
      </c>
      <c r="L81" s="113" t="str">
        <f>O81</f>
        <v>S</v>
      </c>
      <c r="M81" s="113" t="s">
        <v>297</v>
      </c>
      <c r="N81" s="113" t="s">
        <v>298</v>
      </c>
      <c r="O81" s="113" t="str">
        <f t="shared" si="11"/>
        <v>S</v>
      </c>
      <c r="P81" s="111" t="s">
        <v>295</v>
      </c>
      <c r="Q81" s="113" t="s">
        <v>310</v>
      </c>
      <c r="R81" s="177"/>
    </row>
    <row r="82" spans="1:18" ht="15">
      <c r="A82" s="113">
        <v>3</v>
      </c>
      <c r="B82" s="113" t="s">
        <v>1348</v>
      </c>
      <c r="C82" s="188" t="s">
        <v>357</v>
      </c>
      <c r="D82" s="189" t="s">
        <v>210</v>
      </c>
      <c r="E82" s="189" t="s">
        <v>603</v>
      </c>
      <c r="F82" s="113">
        <v>18</v>
      </c>
      <c r="G82" s="113">
        <v>5</v>
      </c>
      <c r="H82" s="113">
        <v>2</v>
      </c>
      <c r="I82" s="114" t="s">
        <v>334</v>
      </c>
      <c r="J82" s="113" t="str">
        <f t="shared" ref="J82:J100" si="12">Q82</f>
        <v>B</v>
      </c>
      <c r="K82" s="113" t="s">
        <v>295</v>
      </c>
      <c r="L82" s="113" t="s">
        <v>296</v>
      </c>
      <c r="M82" s="113" t="s">
        <v>297</v>
      </c>
      <c r="N82" s="113" t="s">
        <v>298</v>
      </c>
      <c r="O82" s="113" t="str">
        <f t="shared" si="11"/>
        <v>B</v>
      </c>
      <c r="P82" s="113" t="s">
        <v>295</v>
      </c>
      <c r="Q82" s="113" t="s">
        <v>296</v>
      </c>
      <c r="R82" s="177"/>
    </row>
    <row r="83" spans="1:18" ht="15">
      <c r="A83" s="113">
        <v>4</v>
      </c>
      <c r="B83" s="113" t="s">
        <v>1349</v>
      </c>
      <c r="C83" s="188" t="s">
        <v>358</v>
      </c>
      <c r="D83" s="189" t="s">
        <v>210</v>
      </c>
      <c r="E83" s="189" t="s">
        <v>603</v>
      </c>
      <c r="F83" s="113">
        <v>4</v>
      </c>
      <c r="G83" s="113">
        <v>6</v>
      </c>
      <c r="H83" s="113">
        <v>1</v>
      </c>
      <c r="I83" s="114" t="s">
        <v>334</v>
      </c>
      <c r="J83" s="113" t="str">
        <f t="shared" si="12"/>
        <v>B</v>
      </c>
      <c r="K83" s="113" t="s">
        <v>295</v>
      </c>
      <c r="L83" s="113" t="s">
        <v>296</v>
      </c>
      <c r="M83" s="113" t="s">
        <v>297</v>
      </c>
      <c r="N83" s="113" t="s">
        <v>298</v>
      </c>
      <c r="O83" s="113" t="str">
        <f t="shared" si="11"/>
        <v>B</v>
      </c>
      <c r="P83" s="113" t="s">
        <v>295</v>
      </c>
      <c r="Q83" s="113" t="s">
        <v>296</v>
      </c>
      <c r="R83" s="177"/>
    </row>
    <row r="84" spans="1:18" ht="15">
      <c r="A84" s="113">
        <v>5</v>
      </c>
      <c r="B84" s="113" t="s">
        <v>1350</v>
      </c>
      <c r="C84" s="188" t="s">
        <v>359</v>
      </c>
      <c r="D84" s="189" t="s">
        <v>210</v>
      </c>
      <c r="E84" s="189" t="s">
        <v>603</v>
      </c>
      <c r="F84" s="113">
        <v>3</v>
      </c>
      <c r="G84" s="113">
        <v>4.3</v>
      </c>
      <c r="H84" s="113">
        <v>1</v>
      </c>
      <c r="I84" s="114" t="s">
        <v>334</v>
      </c>
      <c r="J84" s="113" t="str">
        <f t="shared" si="12"/>
        <v>B</v>
      </c>
      <c r="K84" s="113" t="s">
        <v>295</v>
      </c>
      <c r="L84" s="113" t="s">
        <v>296</v>
      </c>
      <c r="M84" s="113" t="s">
        <v>297</v>
      </c>
      <c r="N84" s="113" t="s">
        <v>298</v>
      </c>
      <c r="O84" s="113" t="str">
        <f t="shared" si="11"/>
        <v>B</v>
      </c>
      <c r="P84" s="113" t="s">
        <v>295</v>
      </c>
      <c r="Q84" s="113" t="s">
        <v>296</v>
      </c>
      <c r="R84" s="177"/>
    </row>
    <row r="85" spans="1:18" ht="15">
      <c r="A85" s="113">
        <v>6</v>
      </c>
      <c r="B85" s="113" t="s">
        <v>1351</v>
      </c>
      <c r="C85" s="188" t="s">
        <v>360</v>
      </c>
      <c r="D85" s="189" t="s">
        <v>210</v>
      </c>
      <c r="E85" s="189" t="s">
        <v>603</v>
      </c>
      <c r="F85" s="113">
        <v>9.3000000000000007</v>
      </c>
      <c r="G85" s="113">
        <v>5</v>
      </c>
      <c r="H85" s="113">
        <v>1</v>
      </c>
      <c r="I85" s="114" t="s">
        <v>334</v>
      </c>
      <c r="J85" s="113" t="str">
        <f t="shared" si="12"/>
        <v>B</v>
      </c>
      <c r="K85" s="113" t="s">
        <v>295</v>
      </c>
      <c r="L85" s="113" t="s">
        <v>296</v>
      </c>
      <c r="M85" s="113" t="s">
        <v>297</v>
      </c>
      <c r="N85" s="113" t="s">
        <v>298</v>
      </c>
      <c r="O85" s="113" t="str">
        <f t="shared" si="11"/>
        <v>B</v>
      </c>
      <c r="P85" s="113" t="s">
        <v>295</v>
      </c>
      <c r="Q85" s="113" t="s">
        <v>296</v>
      </c>
      <c r="R85" s="177"/>
    </row>
    <row r="86" spans="1:18" ht="15">
      <c r="A86" s="113">
        <v>7</v>
      </c>
      <c r="B86" s="113" t="s">
        <v>1352</v>
      </c>
      <c r="C86" s="188" t="s">
        <v>361</v>
      </c>
      <c r="D86" s="189" t="s">
        <v>210</v>
      </c>
      <c r="E86" s="189" t="s">
        <v>603</v>
      </c>
      <c r="F86" s="113">
        <v>5.5</v>
      </c>
      <c r="G86" s="113">
        <v>5.7</v>
      </c>
      <c r="H86" s="113">
        <v>1</v>
      </c>
      <c r="I86" s="114" t="s">
        <v>334</v>
      </c>
      <c r="J86" s="113" t="str">
        <f t="shared" si="12"/>
        <v>B</v>
      </c>
      <c r="K86" s="113" t="s">
        <v>295</v>
      </c>
      <c r="L86" s="113" t="s">
        <v>296</v>
      </c>
      <c r="M86" s="113" t="s">
        <v>297</v>
      </c>
      <c r="N86" s="113" t="s">
        <v>298</v>
      </c>
      <c r="O86" s="113" t="str">
        <f t="shared" si="11"/>
        <v>B</v>
      </c>
      <c r="P86" s="113" t="s">
        <v>295</v>
      </c>
      <c r="Q86" s="113" t="s">
        <v>296</v>
      </c>
      <c r="R86" s="177"/>
    </row>
    <row r="87" spans="1:18" ht="15">
      <c r="A87" s="113">
        <v>8</v>
      </c>
      <c r="B87" s="113" t="s">
        <v>1353</v>
      </c>
      <c r="C87" s="188" t="s">
        <v>362</v>
      </c>
      <c r="D87" s="189" t="s">
        <v>210</v>
      </c>
      <c r="E87" s="189" t="s">
        <v>603</v>
      </c>
      <c r="F87" s="113">
        <v>10</v>
      </c>
      <c r="G87" s="113">
        <v>5</v>
      </c>
      <c r="H87" s="113">
        <v>1</v>
      </c>
      <c r="I87" s="114" t="s">
        <v>334</v>
      </c>
      <c r="J87" s="113" t="str">
        <f t="shared" si="12"/>
        <v>B</v>
      </c>
      <c r="K87" s="113" t="s">
        <v>295</v>
      </c>
      <c r="L87" s="113" t="s">
        <v>296</v>
      </c>
      <c r="M87" s="113" t="s">
        <v>297</v>
      </c>
      <c r="N87" s="113" t="s">
        <v>298</v>
      </c>
      <c r="O87" s="113" t="str">
        <f t="shared" si="11"/>
        <v>B</v>
      </c>
      <c r="P87" s="113" t="s">
        <v>295</v>
      </c>
      <c r="Q87" s="113" t="s">
        <v>296</v>
      </c>
      <c r="R87" s="177"/>
    </row>
    <row r="88" spans="1:18" ht="15">
      <c r="A88" s="113">
        <v>9</v>
      </c>
      <c r="B88" s="113" t="s">
        <v>1354</v>
      </c>
      <c r="C88" s="188" t="s">
        <v>363</v>
      </c>
      <c r="D88" s="189" t="s">
        <v>210</v>
      </c>
      <c r="E88" s="189" t="s">
        <v>603</v>
      </c>
      <c r="F88" s="113">
        <v>6</v>
      </c>
      <c r="G88" s="113">
        <v>5</v>
      </c>
      <c r="H88" s="113">
        <v>1</v>
      </c>
      <c r="I88" s="114" t="s">
        <v>334</v>
      </c>
      <c r="J88" s="113" t="str">
        <f t="shared" si="12"/>
        <v>B</v>
      </c>
      <c r="K88" s="113" t="s">
        <v>295</v>
      </c>
      <c r="L88" s="113" t="s">
        <v>296</v>
      </c>
      <c r="M88" s="113" t="s">
        <v>297</v>
      </c>
      <c r="N88" s="113" t="s">
        <v>298</v>
      </c>
      <c r="O88" s="113" t="str">
        <f t="shared" si="11"/>
        <v>B</v>
      </c>
      <c r="P88" s="113" t="s">
        <v>295</v>
      </c>
      <c r="Q88" s="113" t="s">
        <v>296</v>
      </c>
      <c r="R88" s="177"/>
    </row>
    <row r="89" spans="1:18" ht="15">
      <c r="A89" s="113">
        <v>10</v>
      </c>
      <c r="B89" s="113" t="s">
        <v>1355</v>
      </c>
      <c r="C89" s="188" t="s">
        <v>364</v>
      </c>
      <c r="D89" s="189" t="s">
        <v>210</v>
      </c>
      <c r="E89" s="189" t="s">
        <v>603</v>
      </c>
      <c r="F89" s="113">
        <v>4</v>
      </c>
      <c r="G89" s="113">
        <v>5</v>
      </c>
      <c r="H89" s="113">
        <v>1</v>
      </c>
      <c r="I89" s="114" t="s">
        <v>334</v>
      </c>
      <c r="J89" s="113" t="str">
        <f t="shared" si="12"/>
        <v>B</v>
      </c>
      <c r="K89" s="113" t="s">
        <v>295</v>
      </c>
      <c r="L89" s="113" t="s">
        <v>296</v>
      </c>
      <c r="M89" s="113" t="s">
        <v>297</v>
      </c>
      <c r="N89" s="113" t="s">
        <v>298</v>
      </c>
      <c r="O89" s="113" t="str">
        <f t="shared" si="11"/>
        <v>B</v>
      </c>
      <c r="P89" s="113" t="s">
        <v>295</v>
      </c>
      <c r="Q89" s="113" t="s">
        <v>296</v>
      </c>
      <c r="R89" s="177"/>
    </row>
    <row r="90" spans="1:18" ht="15">
      <c r="A90" s="113">
        <v>11</v>
      </c>
      <c r="B90" s="113" t="s">
        <v>1356</v>
      </c>
      <c r="C90" s="188" t="s">
        <v>365</v>
      </c>
      <c r="D90" s="189" t="s">
        <v>210</v>
      </c>
      <c r="E90" s="189" t="s">
        <v>603</v>
      </c>
      <c r="F90" s="113">
        <v>6</v>
      </c>
      <c r="G90" s="113">
        <v>6</v>
      </c>
      <c r="H90" s="113">
        <v>1</v>
      </c>
      <c r="I90" s="114" t="s">
        <v>334</v>
      </c>
      <c r="J90" s="113" t="str">
        <f t="shared" si="12"/>
        <v>B</v>
      </c>
      <c r="K90" s="113" t="s">
        <v>295</v>
      </c>
      <c r="L90" s="113" t="s">
        <v>296</v>
      </c>
      <c r="M90" s="113" t="s">
        <v>297</v>
      </c>
      <c r="N90" s="113" t="s">
        <v>298</v>
      </c>
      <c r="O90" s="113" t="str">
        <f t="shared" si="11"/>
        <v>B</v>
      </c>
      <c r="P90" s="113" t="s">
        <v>295</v>
      </c>
      <c r="Q90" s="113" t="s">
        <v>296</v>
      </c>
      <c r="R90" s="177"/>
    </row>
    <row r="91" spans="1:18" ht="15">
      <c r="A91" s="113">
        <v>12</v>
      </c>
      <c r="B91" s="113" t="s">
        <v>1357</v>
      </c>
      <c r="C91" s="188" t="s">
        <v>366</v>
      </c>
      <c r="D91" s="189" t="s">
        <v>210</v>
      </c>
      <c r="E91" s="189" t="s">
        <v>603</v>
      </c>
      <c r="F91" s="113">
        <v>5</v>
      </c>
      <c r="G91" s="113">
        <v>5</v>
      </c>
      <c r="H91" s="113">
        <v>1</v>
      </c>
      <c r="I91" s="114" t="s">
        <v>334</v>
      </c>
      <c r="J91" s="113" t="str">
        <f t="shared" si="12"/>
        <v>B</v>
      </c>
      <c r="K91" s="113" t="s">
        <v>295</v>
      </c>
      <c r="L91" s="113" t="s">
        <v>296</v>
      </c>
      <c r="M91" s="113" t="s">
        <v>297</v>
      </c>
      <c r="N91" s="113" t="s">
        <v>298</v>
      </c>
      <c r="O91" s="113" t="str">
        <f t="shared" si="11"/>
        <v>B</v>
      </c>
      <c r="P91" s="113" t="s">
        <v>295</v>
      </c>
      <c r="Q91" s="113" t="s">
        <v>296</v>
      </c>
      <c r="R91" s="177"/>
    </row>
    <row r="92" spans="1:18" ht="15">
      <c r="A92" s="113">
        <v>13</v>
      </c>
      <c r="B92" s="113" t="s">
        <v>1358</v>
      </c>
      <c r="C92" s="188" t="s">
        <v>367</v>
      </c>
      <c r="D92" s="189" t="s">
        <v>210</v>
      </c>
      <c r="E92" s="189" t="s">
        <v>603</v>
      </c>
      <c r="F92" s="113">
        <v>4</v>
      </c>
      <c r="G92" s="113">
        <v>5</v>
      </c>
      <c r="H92" s="113">
        <v>1</v>
      </c>
      <c r="I92" s="114" t="s">
        <v>334</v>
      </c>
      <c r="J92" s="113" t="str">
        <f t="shared" si="12"/>
        <v>B</v>
      </c>
      <c r="K92" s="113" t="s">
        <v>295</v>
      </c>
      <c r="L92" s="113" t="s">
        <v>296</v>
      </c>
      <c r="M92" s="113" t="s">
        <v>297</v>
      </c>
      <c r="N92" s="113" t="s">
        <v>298</v>
      </c>
      <c r="O92" s="113" t="str">
        <f t="shared" si="11"/>
        <v>B</v>
      </c>
      <c r="P92" s="113" t="s">
        <v>295</v>
      </c>
      <c r="Q92" s="113" t="s">
        <v>296</v>
      </c>
      <c r="R92" s="177"/>
    </row>
    <row r="93" spans="1:18" ht="15">
      <c r="A93" s="113">
        <v>14</v>
      </c>
      <c r="B93" s="113" t="s">
        <v>1359</v>
      </c>
      <c r="C93" s="188" t="s">
        <v>368</v>
      </c>
      <c r="D93" s="189" t="s">
        <v>210</v>
      </c>
      <c r="E93" s="189" t="s">
        <v>603</v>
      </c>
      <c r="F93" s="113">
        <v>3</v>
      </c>
      <c r="G93" s="113">
        <v>5</v>
      </c>
      <c r="H93" s="113">
        <v>1</v>
      </c>
      <c r="I93" s="114" t="s">
        <v>334</v>
      </c>
      <c r="J93" s="113" t="str">
        <f t="shared" si="12"/>
        <v>B</v>
      </c>
      <c r="K93" s="113" t="s">
        <v>295</v>
      </c>
      <c r="L93" s="113" t="s">
        <v>296</v>
      </c>
      <c r="M93" s="113" t="s">
        <v>297</v>
      </c>
      <c r="N93" s="113" t="s">
        <v>298</v>
      </c>
      <c r="O93" s="113" t="str">
        <f t="shared" si="11"/>
        <v>B</v>
      </c>
      <c r="P93" s="113" t="s">
        <v>295</v>
      </c>
      <c r="Q93" s="113" t="s">
        <v>296</v>
      </c>
      <c r="R93" s="177"/>
    </row>
    <row r="94" spans="1:18" ht="15">
      <c r="A94" s="113">
        <v>15</v>
      </c>
      <c r="B94" s="113" t="s">
        <v>1360</v>
      </c>
      <c r="C94" s="188" t="s">
        <v>376</v>
      </c>
      <c r="D94" s="189" t="s">
        <v>210</v>
      </c>
      <c r="E94" s="189" t="s">
        <v>603</v>
      </c>
      <c r="F94" s="113">
        <v>4.5</v>
      </c>
      <c r="G94" s="113">
        <v>6</v>
      </c>
      <c r="H94" s="113">
        <v>1</v>
      </c>
      <c r="I94" s="114" t="s">
        <v>334</v>
      </c>
      <c r="J94" s="113" t="str">
        <f t="shared" si="12"/>
        <v>B</v>
      </c>
      <c r="K94" s="113" t="s">
        <v>295</v>
      </c>
      <c r="L94" s="113" t="s">
        <v>296</v>
      </c>
      <c r="M94" s="113" t="s">
        <v>297</v>
      </c>
      <c r="N94" s="113" t="s">
        <v>298</v>
      </c>
      <c r="O94" s="113" t="str">
        <f t="shared" si="11"/>
        <v>B</v>
      </c>
      <c r="P94" s="113" t="s">
        <v>295</v>
      </c>
      <c r="Q94" s="113" t="s">
        <v>296</v>
      </c>
      <c r="R94" s="177"/>
    </row>
    <row r="95" spans="1:18" ht="15">
      <c r="A95" s="113">
        <v>16</v>
      </c>
      <c r="B95" s="113" t="s">
        <v>1361</v>
      </c>
      <c r="C95" s="188" t="s">
        <v>377</v>
      </c>
      <c r="D95" s="189" t="s">
        <v>210</v>
      </c>
      <c r="E95" s="189" t="s">
        <v>603</v>
      </c>
      <c r="F95" s="113">
        <v>2.5</v>
      </c>
      <c r="G95" s="113">
        <v>5.5</v>
      </c>
      <c r="H95" s="113">
        <v>1</v>
      </c>
      <c r="I95" s="114" t="s">
        <v>334</v>
      </c>
      <c r="J95" s="113" t="str">
        <f t="shared" si="12"/>
        <v>B</v>
      </c>
      <c r="K95" s="113" t="s">
        <v>295</v>
      </c>
      <c r="L95" s="113" t="s">
        <v>296</v>
      </c>
      <c r="M95" s="113" t="s">
        <v>297</v>
      </c>
      <c r="N95" s="113" t="s">
        <v>298</v>
      </c>
      <c r="O95" s="113" t="str">
        <f t="shared" si="11"/>
        <v>B</v>
      </c>
      <c r="P95" s="113" t="s">
        <v>295</v>
      </c>
      <c r="Q95" s="113" t="s">
        <v>296</v>
      </c>
      <c r="R95" s="177"/>
    </row>
    <row r="96" spans="1:18" ht="15">
      <c r="A96" s="113">
        <v>17</v>
      </c>
      <c r="B96" s="113" t="s">
        <v>1362</v>
      </c>
      <c r="C96" s="188" t="s">
        <v>345</v>
      </c>
      <c r="D96" s="189" t="s">
        <v>601</v>
      </c>
      <c r="E96" s="189" t="s">
        <v>230</v>
      </c>
      <c r="F96" s="122">
        <v>20</v>
      </c>
      <c r="G96" s="122">
        <v>6</v>
      </c>
      <c r="H96" s="122">
        <v>2</v>
      </c>
      <c r="I96" s="137" t="s">
        <v>334</v>
      </c>
      <c r="J96" s="122" t="str">
        <f t="shared" si="12"/>
        <v>B</v>
      </c>
      <c r="K96" s="122" t="s">
        <v>295</v>
      </c>
      <c r="L96" s="122" t="s">
        <v>296</v>
      </c>
      <c r="M96" s="122" t="s">
        <v>297</v>
      </c>
      <c r="N96" s="122" t="s">
        <v>298</v>
      </c>
      <c r="O96" s="122" t="str">
        <f t="shared" si="11"/>
        <v>B</v>
      </c>
      <c r="P96" s="113" t="s">
        <v>295</v>
      </c>
      <c r="Q96" s="122" t="s">
        <v>296</v>
      </c>
      <c r="R96" s="218"/>
    </row>
    <row r="97" spans="1:18" ht="15">
      <c r="A97" s="113">
        <v>18</v>
      </c>
      <c r="B97" s="113" t="s">
        <v>1363</v>
      </c>
      <c r="C97" s="188" t="s">
        <v>346</v>
      </c>
      <c r="D97" s="189" t="s">
        <v>601</v>
      </c>
      <c r="E97" s="189" t="s">
        <v>230</v>
      </c>
      <c r="F97" s="113">
        <v>6.6</v>
      </c>
      <c r="G97" s="113">
        <v>6</v>
      </c>
      <c r="H97" s="113">
        <v>1</v>
      </c>
      <c r="I97" s="114" t="s">
        <v>334</v>
      </c>
      <c r="J97" s="113" t="str">
        <f t="shared" si="12"/>
        <v>B</v>
      </c>
      <c r="K97" s="113" t="s">
        <v>295</v>
      </c>
      <c r="L97" s="113" t="s">
        <v>296</v>
      </c>
      <c r="M97" s="113" t="s">
        <v>297</v>
      </c>
      <c r="N97" s="113" t="s">
        <v>298</v>
      </c>
      <c r="O97" s="113" t="str">
        <f t="shared" si="11"/>
        <v>B</v>
      </c>
      <c r="P97" s="113" t="s">
        <v>295</v>
      </c>
      <c r="Q97" s="113" t="s">
        <v>296</v>
      </c>
      <c r="R97" s="177"/>
    </row>
    <row r="98" spans="1:18" ht="15">
      <c r="A98" s="113">
        <v>19</v>
      </c>
      <c r="B98" s="113" t="s">
        <v>1364</v>
      </c>
      <c r="C98" s="188" t="s">
        <v>347</v>
      </c>
      <c r="D98" s="189" t="s">
        <v>601</v>
      </c>
      <c r="E98" s="189" t="s">
        <v>230</v>
      </c>
      <c r="F98" s="113">
        <v>6</v>
      </c>
      <c r="G98" s="113">
        <v>6</v>
      </c>
      <c r="H98" s="113">
        <v>1</v>
      </c>
      <c r="I98" s="114" t="s">
        <v>334</v>
      </c>
      <c r="J98" s="113" t="str">
        <f t="shared" si="12"/>
        <v>B</v>
      </c>
      <c r="K98" s="113" t="s">
        <v>295</v>
      </c>
      <c r="L98" s="113" t="s">
        <v>296</v>
      </c>
      <c r="M98" s="113" t="s">
        <v>297</v>
      </c>
      <c r="N98" s="113" t="s">
        <v>298</v>
      </c>
      <c r="O98" s="113" t="str">
        <f t="shared" si="11"/>
        <v>B</v>
      </c>
      <c r="P98" s="113" t="s">
        <v>295</v>
      </c>
      <c r="Q98" s="113" t="s">
        <v>296</v>
      </c>
      <c r="R98" s="177"/>
    </row>
    <row r="99" spans="1:18" ht="15">
      <c r="A99" s="113">
        <v>20</v>
      </c>
      <c r="B99" s="113" t="s">
        <v>1365</v>
      </c>
      <c r="C99" s="188" t="s">
        <v>348</v>
      </c>
      <c r="D99" s="189" t="s">
        <v>601</v>
      </c>
      <c r="E99" s="189" t="s">
        <v>230</v>
      </c>
      <c r="F99" s="113">
        <v>20</v>
      </c>
      <c r="G99" s="113">
        <v>6</v>
      </c>
      <c r="H99" s="113">
        <v>2</v>
      </c>
      <c r="I99" s="114" t="s">
        <v>334</v>
      </c>
      <c r="J99" s="113" t="str">
        <f t="shared" si="12"/>
        <v>B</v>
      </c>
      <c r="K99" s="113" t="s">
        <v>295</v>
      </c>
      <c r="L99" s="113" t="s">
        <v>296</v>
      </c>
      <c r="M99" s="113" t="s">
        <v>297</v>
      </c>
      <c r="N99" s="113" t="s">
        <v>298</v>
      </c>
      <c r="O99" s="113" t="str">
        <f t="shared" si="11"/>
        <v>B</v>
      </c>
      <c r="P99" s="113" t="s">
        <v>295</v>
      </c>
      <c r="Q99" s="113" t="s">
        <v>296</v>
      </c>
      <c r="R99" s="177"/>
    </row>
    <row r="100" spans="1:18" ht="15">
      <c r="A100" s="113">
        <v>21</v>
      </c>
      <c r="B100" s="113" t="s">
        <v>1366</v>
      </c>
      <c r="C100" s="188" t="s">
        <v>349</v>
      </c>
      <c r="D100" s="189" t="s">
        <v>601</v>
      </c>
      <c r="E100" s="189" t="s">
        <v>230</v>
      </c>
      <c r="F100" s="113">
        <v>19.5</v>
      </c>
      <c r="G100" s="113">
        <v>4</v>
      </c>
      <c r="H100" s="113">
        <v>2</v>
      </c>
      <c r="I100" s="114" t="s">
        <v>334</v>
      </c>
      <c r="J100" s="113" t="str">
        <f t="shared" si="12"/>
        <v>B</v>
      </c>
      <c r="K100" s="113" t="s">
        <v>295</v>
      </c>
      <c r="L100" s="113" t="s">
        <v>296</v>
      </c>
      <c r="M100" s="113" t="s">
        <v>297</v>
      </c>
      <c r="N100" s="113" t="s">
        <v>298</v>
      </c>
      <c r="O100" s="113" t="str">
        <f t="shared" si="11"/>
        <v>B</v>
      </c>
      <c r="P100" s="113" t="s">
        <v>295</v>
      </c>
      <c r="Q100" s="113" t="s">
        <v>296</v>
      </c>
      <c r="R100" s="177"/>
    </row>
    <row r="101" spans="1:18" ht="15">
      <c r="A101" s="113">
        <v>22</v>
      </c>
      <c r="B101" s="113" t="s">
        <v>1367</v>
      </c>
      <c r="C101" s="188" t="s">
        <v>1573</v>
      </c>
      <c r="D101" s="189" t="s">
        <v>177</v>
      </c>
      <c r="E101" s="189" t="s">
        <v>179</v>
      </c>
      <c r="F101" s="118">
        <v>7</v>
      </c>
      <c r="G101" s="118">
        <v>6</v>
      </c>
      <c r="H101" s="118">
        <v>1</v>
      </c>
      <c r="I101" s="114" t="s">
        <v>334</v>
      </c>
      <c r="J101" s="113" t="s">
        <v>310</v>
      </c>
      <c r="K101" s="113" t="s">
        <v>295</v>
      </c>
      <c r="L101" s="113" t="s">
        <v>296</v>
      </c>
      <c r="M101" s="113" t="s">
        <v>297</v>
      </c>
      <c r="N101" s="113" t="s">
        <v>298</v>
      </c>
      <c r="O101" s="113" t="str">
        <f t="shared" ref="O101" si="13">Q101</f>
        <v>B</v>
      </c>
      <c r="P101" s="113" t="s">
        <v>295</v>
      </c>
      <c r="Q101" s="113" t="s">
        <v>296</v>
      </c>
      <c r="R101" s="217"/>
    </row>
    <row r="102" spans="1:18" ht="15">
      <c r="A102" s="113">
        <v>23</v>
      </c>
      <c r="B102" s="113" t="s">
        <v>1368</v>
      </c>
      <c r="C102" s="188" t="s">
        <v>369</v>
      </c>
      <c r="D102" s="189" t="s">
        <v>185</v>
      </c>
      <c r="E102" s="189" t="s">
        <v>182</v>
      </c>
      <c r="F102" s="113">
        <v>6</v>
      </c>
      <c r="G102" s="113">
        <v>4</v>
      </c>
      <c r="H102" s="113">
        <v>1</v>
      </c>
      <c r="I102" s="114" t="s">
        <v>334</v>
      </c>
      <c r="J102" s="113" t="str">
        <f t="shared" ref="J102:J109" si="14">Q102</f>
        <v>B</v>
      </c>
      <c r="K102" s="113" t="s">
        <v>295</v>
      </c>
      <c r="L102" s="113" t="s">
        <v>296</v>
      </c>
      <c r="M102" s="113" t="s">
        <v>297</v>
      </c>
      <c r="N102" s="113" t="s">
        <v>298</v>
      </c>
      <c r="O102" s="113" t="str">
        <f t="shared" ref="O102:O109" si="15">Q102</f>
        <v>B</v>
      </c>
      <c r="P102" s="113" t="s">
        <v>295</v>
      </c>
      <c r="Q102" s="113" t="s">
        <v>296</v>
      </c>
      <c r="R102" s="177"/>
    </row>
    <row r="103" spans="1:18" ht="15">
      <c r="A103" s="113">
        <v>24</v>
      </c>
      <c r="B103" s="113" t="s">
        <v>1369</v>
      </c>
      <c r="C103" s="188" t="s">
        <v>370</v>
      </c>
      <c r="D103" s="189" t="s">
        <v>185</v>
      </c>
      <c r="E103" s="189" t="s">
        <v>182</v>
      </c>
      <c r="F103" s="113">
        <v>4</v>
      </c>
      <c r="G103" s="113">
        <v>2</v>
      </c>
      <c r="H103" s="113">
        <v>1</v>
      </c>
      <c r="I103" s="114" t="s">
        <v>334</v>
      </c>
      <c r="J103" s="113" t="str">
        <f t="shared" si="14"/>
        <v>B</v>
      </c>
      <c r="K103" s="113" t="s">
        <v>295</v>
      </c>
      <c r="L103" s="113" t="s">
        <v>296</v>
      </c>
      <c r="M103" s="113" t="s">
        <v>297</v>
      </c>
      <c r="N103" s="113" t="s">
        <v>298</v>
      </c>
      <c r="O103" s="113" t="str">
        <f t="shared" si="15"/>
        <v>B</v>
      </c>
      <c r="P103" s="113" t="s">
        <v>295</v>
      </c>
      <c r="Q103" s="113" t="s">
        <v>296</v>
      </c>
      <c r="R103" s="177"/>
    </row>
    <row r="104" spans="1:18" ht="15">
      <c r="A104" s="113">
        <v>25</v>
      </c>
      <c r="B104" s="113" t="s">
        <v>1370</v>
      </c>
      <c r="C104" s="188" t="s">
        <v>371</v>
      </c>
      <c r="D104" s="189" t="s">
        <v>185</v>
      </c>
      <c r="E104" s="189" t="s">
        <v>182</v>
      </c>
      <c r="F104" s="113">
        <v>5.5</v>
      </c>
      <c r="G104" s="113">
        <v>3.5</v>
      </c>
      <c r="H104" s="113">
        <v>1</v>
      </c>
      <c r="I104" s="114" t="s">
        <v>334</v>
      </c>
      <c r="J104" s="113" t="str">
        <f t="shared" si="14"/>
        <v>B</v>
      </c>
      <c r="K104" s="113" t="s">
        <v>295</v>
      </c>
      <c r="L104" s="113" t="s">
        <v>296</v>
      </c>
      <c r="M104" s="113" t="s">
        <v>297</v>
      </c>
      <c r="N104" s="113" t="s">
        <v>298</v>
      </c>
      <c r="O104" s="113" t="str">
        <f t="shared" si="15"/>
        <v>B</v>
      </c>
      <c r="P104" s="113" t="s">
        <v>295</v>
      </c>
      <c r="Q104" s="113" t="s">
        <v>296</v>
      </c>
      <c r="R104" s="177"/>
    </row>
    <row r="105" spans="1:18" ht="15">
      <c r="A105" s="113">
        <v>26</v>
      </c>
      <c r="B105" s="113" t="s">
        <v>1371</v>
      </c>
      <c r="C105" s="188" t="s">
        <v>372</v>
      </c>
      <c r="D105" s="189" t="s">
        <v>185</v>
      </c>
      <c r="E105" s="189" t="s">
        <v>182</v>
      </c>
      <c r="F105" s="113">
        <v>6</v>
      </c>
      <c r="G105" s="113">
        <v>2</v>
      </c>
      <c r="H105" s="113">
        <v>2</v>
      </c>
      <c r="I105" s="114" t="s">
        <v>334</v>
      </c>
      <c r="J105" s="113" t="str">
        <f t="shared" si="14"/>
        <v>B</v>
      </c>
      <c r="K105" s="113" t="s">
        <v>295</v>
      </c>
      <c r="L105" s="113" t="s">
        <v>296</v>
      </c>
      <c r="M105" s="113" t="s">
        <v>297</v>
      </c>
      <c r="N105" s="113" t="s">
        <v>298</v>
      </c>
      <c r="O105" s="113" t="str">
        <f t="shared" si="15"/>
        <v>B</v>
      </c>
      <c r="P105" s="113" t="s">
        <v>295</v>
      </c>
      <c r="Q105" s="113" t="s">
        <v>296</v>
      </c>
      <c r="R105" s="177"/>
    </row>
    <row r="106" spans="1:18" ht="15">
      <c r="A106" s="113">
        <v>27</v>
      </c>
      <c r="B106" s="113" t="s">
        <v>1372</v>
      </c>
      <c r="C106" s="188" t="s">
        <v>373</v>
      </c>
      <c r="D106" s="189" t="s">
        <v>185</v>
      </c>
      <c r="E106" s="189" t="s">
        <v>182</v>
      </c>
      <c r="F106" s="113">
        <v>11</v>
      </c>
      <c r="G106" s="113">
        <v>4</v>
      </c>
      <c r="H106" s="113">
        <v>1</v>
      </c>
      <c r="I106" s="114" t="s">
        <v>334</v>
      </c>
      <c r="J106" s="113" t="str">
        <f t="shared" si="14"/>
        <v>B</v>
      </c>
      <c r="K106" s="113" t="s">
        <v>295</v>
      </c>
      <c r="L106" s="113" t="s">
        <v>296</v>
      </c>
      <c r="M106" s="113" t="s">
        <v>297</v>
      </c>
      <c r="N106" s="113" t="s">
        <v>298</v>
      </c>
      <c r="O106" s="113" t="str">
        <f t="shared" si="15"/>
        <v>B</v>
      </c>
      <c r="P106" s="113" t="s">
        <v>295</v>
      </c>
      <c r="Q106" s="113" t="s">
        <v>296</v>
      </c>
      <c r="R106" s="177"/>
    </row>
    <row r="107" spans="1:18" ht="15">
      <c r="A107" s="113">
        <v>28</v>
      </c>
      <c r="B107" s="113" t="s">
        <v>1373</v>
      </c>
      <c r="C107" s="188" t="s">
        <v>374</v>
      </c>
      <c r="D107" s="189" t="s">
        <v>185</v>
      </c>
      <c r="E107" s="189" t="s">
        <v>182</v>
      </c>
      <c r="F107" s="113">
        <v>5</v>
      </c>
      <c r="G107" s="113">
        <v>5</v>
      </c>
      <c r="H107" s="113">
        <v>4</v>
      </c>
      <c r="I107" s="114" t="s">
        <v>334</v>
      </c>
      <c r="J107" s="113" t="str">
        <f t="shared" si="14"/>
        <v>B</v>
      </c>
      <c r="K107" s="113" t="s">
        <v>295</v>
      </c>
      <c r="L107" s="113" t="s">
        <v>296</v>
      </c>
      <c r="M107" s="113" t="s">
        <v>297</v>
      </c>
      <c r="N107" s="113" t="s">
        <v>298</v>
      </c>
      <c r="O107" s="113" t="str">
        <f t="shared" si="15"/>
        <v>B</v>
      </c>
      <c r="P107" s="113" t="s">
        <v>295</v>
      </c>
      <c r="Q107" s="113" t="s">
        <v>296</v>
      </c>
      <c r="R107" s="177"/>
    </row>
    <row r="108" spans="1:18" ht="15">
      <c r="A108" s="113">
        <v>29</v>
      </c>
      <c r="B108" s="113" t="s">
        <v>1374</v>
      </c>
      <c r="C108" s="188" t="s">
        <v>1574</v>
      </c>
      <c r="D108" s="189" t="s">
        <v>1625</v>
      </c>
      <c r="E108" s="189"/>
      <c r="F108" s="113">
        <v>4</v>
      </c>
      <c r="G108" s="113">
        <v>5</v>
      </c>
      <c r="H108" s="113">
        <v>1</v>
      </c>
      <c r="I108" s="114" t="s">
        <v>334</v>
      </c>
      <c r="J108" s="113" t="str">
        <f t="shared" si="14"/>
        <v>B</v>
      </c>
      <c r="K108" s="113" t="s">
        <v>295</v>
      </c>
      <c r="L108" s="113" t="s">
        <v>296</v>
      </c>
      <c r="M108" s="113" t="s">
        <v>297</v>
      </c>
      <c r="N108" s="113" t="s">
        <v>298</v>
      </c>
      <c r="O108" s="113" t="str">
        <f t="shared" si="15"/>
        <v>B</v>
      </c>
      <c r="P108" s="113" t="s">
        <v>295</v>
      </c>
      <c r="Q108" s="113" t="s">
        <v>296</v>
      </c>
      <c r="R108" s="177"/>
    </row>
    <row r="109" spans="1:18" ht="15">
      <c r="A109" s="113">
        <v>30</v>
      </c>
      <c r="B109" s="113" t="s">
        <v>1375</v>
      </c>
      <c r="C109" s="188" t="s">
        <v>351</v>
      </c>
      <c r="D109" s="189" t="s">
        <v>177</v>
      </c>
      <c r="E109" s="189" t="s">
        <v>602</v>
      </c>
      <c r="F109" s="113">
        <v>4</v>
      </c>
      <c r="G109" s="113">
        <v>6</v>
      </c>
      <c r="H109" s="113">
        <v>1</v>
      </c>
      <c r="I109" s="114" t="s">
        <v>334</v>
      </c>
      <c r="J109" s="113" t="str">
        <f t="shared" si="14"/>
        <v>R</v>
      </c>
      <c r="K109" s="113" t="s">
        <v>295</v>
      </c>
      <c r="L109" s="113" t="s">
        <v>313</v>
      </c>
      <c r="M109" s="113" t="s">
        <v>297</v>
      </c>
      <c r="N109" s="113" t="s">
        <v>298</v>
      </c>
      <c r="O109" s="113" t="str">
        <f t="shared" si="15"/>
        <v>R</v>
      </c>
      <c r="P109" s="113" t="s">
        <v>295</v>
      </c>
      <c r="Q109" s="113" t="s">
        <v>313</v>
      </c>
      <c r="R109" s="177"/>
    </row>
    <row r="110" spans="1:18" ht="15">
      <c r="A110" s="113">
        <v>31</v>
      </c>
      <c r="B110" s="113" t="s">
        <v>1376</v>
      </c>
      <c r="C110" s="188" t="s">
        <v>1575</v>
      </c>
      <c r="D110" s="189" t="s">
        <v>1626</v>
      </c>
      <c r="E110" s="189" t="s">
        <v>184</v>
      </c>
      <c r="F110" s="118">
        <v>2</v>
      </c>
      <c r="G110" s="118">
        <v>3</v>
      </c>
      <c r="H110" s="118">
        <v>1</v>
      </c>
      <c r="I110" s="114" t="s">
        <v>334</v>
      </c>
      <c r="J110" s="113" t="s">
        <v>296</v>
      </c>
      <c r="K110" s="113" t="s">
        <v>295</v>
      </c>
      <c r="L110" s="113" t="s">
        <v>296</v>
      </c>
      <c r="M110" s="113" t="s">
        <v>297</v>
      </c>
      <c r="N110" s="113" t="s">
        <v>298</v>
      </c>
      <c r="O110" s="113" t="str">
        <f t="shared" ref="O110:O111" si="16">Q110</f>
        <v>B</v>
      </c>
      <c r="P110" s="113" t="s">
        <v>295</v>
      </c>
      <c r="Q110" s="113" t="s">
        <v>296</v>
      </c>
      <c r="R110" s="177"/>
    </row>
    <row r="111" spans="1:18" ht="15">
      <c r="A111" s="113">
        <v>32</v>
      </c>
      <c r="B111" s="113" t="s">
        <v>1377</v>
      </c>
      <c r="C111" s="188" t="s">
        <v>1576</v>
      </c>
      <c r="D111" s="189" t="s">
        <v>1626</v>
      </c>
      <c r="E111" s="189" t="s">
        <v>184</v>
      </c>
      <c r="F111" s="118">
        <v>12</v>
      </c>
      <c r="G111" s="118">
        <v>4</v>
      </c>
      <c r="H111" s="118">
        <v>2</v>
      </c>
      <c r="I111" s="114" t="s">
        <v>334</v>
      </c>
      <c r="J111" s="113" t="s">
        <v>296</v>
      </c>
      <c r="K111" s="113" t="s">
        <v>295</v>
      </c>
      <c r="L111" s="113" t="s">
        <v>296</v>
      </c>
      <c r="M111" s="113" t="s">
        <v>297</v>
      </c>
      <c r="N111" s="113" t="s">
        <v>298</v>
      </c>
      <c r="O111" s="113" t="str">
        <f t="shared" si="16"/>
        <v>B</v>
      </c>
      <c r="P111" s="113" t="s">
        <v>295</v>
      </c>
      <c r="Q111" s="113" t="s">
        <v>296</v>
      </c>
      <c r="R111" s="177"/>
    </row>
    <row r="112" spans="1:18" ht="15">
      <c r="A112" s="113">
        <v>33</v>
      </c>
      <c r="B112" s="113" t="s">
        <v>1378</v>
      </c>
      <c r="C112" s="188" t="s">
        <v>352</v>
      </c>
      <c r="D112" s="189" t="s">
        <v>602</v>
      </c>
      <c r="E112" s="189" t="s">
        <v>183</v>
      </c>
      <c r="F112" s="113">
        <v>9.5</v>
      </c>
      <c r="G112" s="113">
        <v>4</v>
      </c>
      <c r="H112" s="113">
        <v>1</v>
      </c>
      <c r="I112" s="114" t="s">
        <v>334</v>
      </c>
      <c r="J112" s="113" t="str">
        <f>Q112</f>
        <v>B</v>
      </c>
      <c r="K112" s="113" t="s">
        <v>295</v>
      </c>
      <c r="L112" s="113" t="s">
        <v>296</v>
      </c>
      <c r="M112" s="113" t="s">
        <v>297</v>
      </c>
      <c r="N112" s="113" t="s">
        <v>298</v>
      </c>
      <c r="O112" s="113" t="str">
        <f t="shared" ref="O112:O117" si="17">Q112</f>
        <v>B</v>
      </c>
      <c r="P112" s="113" t="s">
        <v>295</v>
      </c>
      <c r="Q112" s="113" t="s">
        <v>296</v>
      </c>
      <c r="R112" s="177"/>
    </row>
    <row r="113" spans="1:18" ht="15">
      <c r="A113" s="113">
        <v>34</v>
      </c>
      <c r="B113" s="113" t="s">
        <v>1379</v>
      </c>
      <c r="C113" s="188" t="s">
        <v>353</v>
      </c>
      <c r="D113" s="189" t="s">
        <v>602</v>
      </c>
      <c r="E113" s="189" t="s">
        <v>183</v>
      </c>
      <c r="F113" s="113">
        <v>6</v>
      </c>
      <c r="G113" s="113">
        <v>4</v>
      </c>
      <c r="H113" s="113">
        <v>1</v>
      </c>
      <c r="I113" s="114" t="s">
        <v>334</v>
      </c>
      <c r="J113" s="113" t="str">
        <f>Q113</f>
        <v>B</v>
      </c>
      <c r="K113" s="113" t="s">
        <v>295</v>
      </c>
      <c r="L113" s="113" t="s">
        <v>296</v>
      </c>
      <c r="M113" s="113" t="s">
        <v>297</v>
      </c>
      <c r="N113" s="113" t="s">
        <v>298</v>
      </c>
      <c r="O113" s="113" t="str">
        <f t="shared" si="17"/>
        <v>B</v>
      </c>
      <c r="P113" s="113" t="s">
        <v>295</v>
      </c>
      <c r="Q113" s="113" t="s">
        <v>296</v>
      </c>
      <c r="R113" s="177"/>
    </row>
    <row r="114" spans="1:18" ht="15">
      <c r="A114" s="113">
        <v>35</v>
      </c>
      <c r="B114" s="113" t="s">
        <v>1380</v>
      </c>
      <c r="C114" s="188" t="s">
        <v>354</v>
      </c>
      <c r="D114" s="189" t="s">
        <v>602</v>
      </c>
      <c r="E114" s="189" t="s">
        <v>183</v>
      </c>
      <c r="F114" s="113">
        <v>6</v>
      </c>
      <c r="G114" s="113">
        <v>4</v>
      </c>
      <c r="H114" s="113">
        <v>1</v>
      </c>
      <c r="I114" s="114" t="s">
        <v>334</v>
      </c>
      <c r="J114" s="113" t="str">
        <f>Q114</f>
        <v>B</v>
      </c>
      <c r="K114" s="113" t="s">
        <v>295</v>
      </c>
      <c r="L114" s="113" t="s">
        <v>296</v>
      </c>
      <c r="M114" s="113" t="s">
        <v>297</v>
      </c>
      <c r="N114" s="113" t="s">
        <v>298</v>
      </c>
      <c r="O114" s="113" t="str">
        <f t="shared" si="17"/>
        <v>B</v>
      </c>
      <c r="P114" s="113" t="s">
        <v>295</v>
      </c>
      <c r="Q114" s="113" t="s">
        <v>296</v>
      </c>
      <c r="R114" s="177"/>
    </row>
    <row r="115" spans="1:18" ht="15">
      <c r="A115" s="113">
        <v>36</v>
      </c>
      <c r="B115" s="113" t="s">
        <v>1381</v>
      </c>
      <c r="C115" s="188" t="s">
        <v>1577</v>
      </c>
      <c r="D115" s="189" t="s">
        <v>602</v>
      </c>
      <c r="E115" s="189" t="s">
        <v>183</v>
      </c>
      <c r="F115" s="113">
        <v>22</v>
      </c>
      <c r="G115" s="113">
        <v>6</v>
      </c>
      <c r="H115" s="113">
        <v>2</v>
      </c>
      <c r="I115" s="114" t="s">
        <v>334</v>
      </c>
      <c r="J115" s="113" t="str">
        <f>Q115</f>
        <v>B</v>
      </c>
      <c r="K115" s="113" t="s">
        <v>295</v>
      </c>
      <c r="L115" s="113" t="s">
        <v>296</v>
      </c>
      <c r="M115" s="113" t="s">
        <v>297</v>
      </c>
      <c r="N115" s="113" t="s">
        <v>298</v>
      </c>
      <c r="O115" s="113" t="str">
        <f t="shared" si="17"/>
        <v>B</v>
      </c>
      <c r="P115" s="113" t="s">
        <v>295</v>
      </c>
      <c r="Q115" s="113" t="s">
        <v>296</v>
      </c>
      <c r="R115" s="177"/>
    </row>
    <row r="116" spans="1:18" ht="15">
      <c r="A116" s="113">
        <v>37</v>
      </c>
      <c r="B116" s="113" t="s">
        <v>1382</v>
      </c>
      <c r="C116" s="188" t="s">
        <v>1578</v>
      </c>
      <c r="D116" s="189" t="s">
        <v>602</v>
      </c>
      <c r="E116" s="189" t="s">
        <v>183</v>
      </c>
      <c r="F116" s="118">
        <v>5</v>
      </c>
      <c r="G116" s="118">
        <v>4</v>
      </c>
      <c r="H116" s="118">
        <v>1</v>
      </c>
      <c r="I116" s="114" t="s">
        <v>334</v>
      </c>
      <c r="J116" s="113" t="s">
        <v>296</v>
      </c>
      <c r="K116" s="113" t="s">
        <v>295</v>
      </c>
      <c r="L116" s="113" t="s">
        <v>296</v>
      </c>
      <c r="M116" s="113" t="s">
        <v>297</v>
      </c>
      <c r="N116" s="113" t="s">
        <v>298</v>
      </c>
      <c r="O116" s="113" t="str">
        <f t="shared" si="17"/>
        <v>B</v>
      </c>
      <c r="P116" s="113" t="s">
        <v>295</v>
      </c>
      <c r="Q116" s="113" t="s">
        <v>296</v>
      </c>
      <c r="R116" s="177"/>
    </row>
    <row r="117" spans="1:18" ht="15">
      <c r="A117" s="113">
        <v>38</v>
      </c>
      <c r="B117" s="136" t="s">
        <v>1383</v>
      </c>
      <c r="C117" s="195" t="s">
        <v>1579</v>
      </c>
      <c r="D117" s="197" t="s">
        <v>1627</v>
      </c>
      <c r="E117" s="197" t="s">
        <v>164</v>
      </c>
      <c r="F117" s="136">
        <v>24</v>
      </c>
      <c r="G117" s="136">
        <v>1.5</v>
      </c>
      <c r="H117" s="136">
        <v>1</v>
      </c>
      <c r="I117" s="139" t="s">
        <v>536</v>
      </c>
      <c r="J117" s="136" t="s">
        <v>310</v>
      </c>
      <c r="K117" s="113" t="s">
        <v>295</v>
      </c>
      <c r="L117" s="113" t="s">
        <v>296</v>
      </c>
      <c r="M117" s="113" t="s">
        <v>297</v>
      </c>
      <c r="N117" s="113" t="s">
        <v>298</v>
      </c>
      <c r="O117" s="113" t="str">
        <f t="shared" si="17"/>
        <v>B</v>
      </c>
      <c r="P117" s="136" t="s">
        <v>295</v>
      </c>
      <c r="Q117" s="113" t="s">
        <v>296</v>
      </c>
      <c r="R117" s="178"/>
    </row>
    <row r="118" spans="1:18" ht="13.5">
      <c r="A118" s="463" t="s">
        <v>378</v>
      </c>
      <c r="B118" s="464"/>
      <c r="C118" s="464"/>
      <c r="D118" s="464"/>
      <c r="E118" s="464"/>
      <c r="F118" s="464"/>
      <c r="G118" s="464"/>
      <c r="H118" s="464"/>
      <c r="I118" s="464"/>
      <c r="J118" s="464"/>
      <c r="K118" s="464"/>
      <c r="L118" s="464"/>
      <c r="M118" s="464"/>
      <c r="N118" s="464"/>
      <c r="O118" s="464"/>
      <c r="P118" s="464"/>
      <c r="Q118" s="464"/>
      <c r="R118" s="465"/>
    </row>
    <row r="119" spans="1:18" ht="14.25">
      <c r="A119" s="100" t="s">
        <v>379</v>
      </c>
      <c r="B119" s="128" t="s">
        <v>380</v>
      </c>
      <c r="C119" s="129"/>
      <c r="D119" s="130"/>
      <c r="E119" s="131"/>
      <c r="F119" s="132"/>
      <c r="G119" s="132"/>
      <c r="H119" s="132"/>
      <c r="I119" s="133"/>
      <c r="J119" s="132"/>
      <c r="K119" s="132"/>
      <c r="L119" s="132"/>
      <c r="M119" s="132"/>
      <c r="N119" s="132"/>
      <c r="O119" s="132"/>
      <c r="P119" s="132"/>
      <c r="Q119" s="132"/>
      <c r="R119" s="134"/>
    </row>
    <row r="120" spans="1:18" ht="13.5">
      <c r="A120" s="122">
        <v>1</v>
      </c>
      <c r="B120" s="111" t="s">
        <v>1327</v>
      </c>
      <c r="C120" s="216" t="s">
        <v>381</v>
      </c>
      <c r="D120" s="185" t="s">
        <v>105</v>
      </c>
      <c r="E120" s="185" t="s">
        <v>190</v>
      </c>
      <c r="F120" s="111">
        <v>8.5</v>
      </c>
      <c r="G120" s="111">
        <v>5.7</v>
      </c>
      <c r="H120" s="111">
        <v>1</v>
      </c>
      <c r="I120" s="112" t="s">
        <v>294</v>
      </c>
      <c r="J120" s="111" t="str">
        <f t="shared" ref="J120:J134" si="18">Q120</f>
        <v>B</v>
      </c>
      <c r="K120" s="111" t="s">
        <v>295</v>
      </c>
      <c r="L120" s="111" t="s">
        <v>296</v>
      </c>
      <c r="M120" s="111" t="s">
        <v>297</v>
      </c>
      <c r="N120" s="111" t="s">
        <v>298</v>
      </c>
      <c r="O120" s="111" t="str">
        <f t="shared" ref="O120:O138" si="19">Q120</f>
        <v>B</v>
      </c>
      <c r="P120" s="111" t="s">
        <v>295</v>
      </c>
      <c r="Q120" s="111" t="s">
        <v>296</v>
      </c>
      <c r="R120" s="176"/>
    </row>
    <row r="121" spans="1:18" ht="13.5">
      <c r="A121" s="113">
        <v>2</v>
      </c>
      <c r="B121" s="113" t="s">
        <v>1328</v>
      </c>
      <c r="C121" s="180" t="s">
        <v>190</v>
      </c>
      <c r="D121" s="189" t="s">
        <v>190</v>
      </c>
      <c r="E121" s="189" t="s">
        <v>192</v>
      </c>
      <c r="F121" s="113">
        <v>15</v>
      </c>
      <c r="G121" s="113">
        <v>6</v>
      </c>
      <c r="H121" s="113">
        <v>1</v>
      </c>
      <c r="I121" s="114" t="s">
        <v>334</v>
      </c>
      <c r="J121" s="113" t="str">
        <f t="shared" si="18"/>
        <v>B</v>
      </c>
      <c r="K121" s="113" t="s">
        <v>295</v>
      </c>
      <c r="L121" s="113" t="s">
        <v>296</v>
      </c>
      <c r="M121" s="113" t="s">
        <v>297</v>
      </c>
      <c r="N121" s="113" t="s">
        <v>298</v>
      </c>
      <c r="O121" s="113" t="str">
        <f t="shared" si="19"/>
        <v>B</v>
      </c>
      <c r="P121" s="113" t="s">
        <v>295</v>
      </c>
      <c r="Q121" s="113" t="s">
        <v>296</v>
      </c>
      <c r="R121" s="177"/>
    </row>
    <row r="122" spans="1:18" ht="15">
      <c r="A122" s="122">
        <v>3</v>
      </c>
      <c r="B122" s="113" t="s">
        <v>1329</v>
      </c>
      <c r="C122" s="188" t="s">
        <v>383</v>
      </c>
      <c r="D122" s="189" t="s">
        <v>190</v>
      </c>
      <c r="E122" s="189" t="s">
        <v>192</v>
      </c>
      <c r="F122" s="113">
        <v>8</v>
      </c>
      <c r="G122" s="113">
        <v>5</v>
      </c>
      <c r="H122" s="113">
        <v>1</v>
      </c>
      <c r="I122" s="114" t="s">
        <v>334</v>
      </c>
      <c r="J122" s="113" t="str">
        <f t="shared" si="18"/>
        <v>B</v>
      </c>
      <c r="K122" s="113" t="s">
        <v>295</v>
      </c>
      <c r="L122" s="113" t="s">
        <v>296</v>
      </c>
      <c r="M122" s="113" t="s">
        <v>297</v>
      </c>
      <c r="N122" s="113" t="s">
        <v>298</v>
      </c>
      <c r="O122" s="113" t="str">
        <f t="shared" si="19"/>
        <v>B</v>
      </c>
      <c r="P122" s="113" t="s">
        <v>295</v>
      </c>
      <c r="Q122" s="113" t="s">
        <v>296</v>
      </c>
      <c r="R122" s="177"/>
    </row>
    <row r="123" spans="1:18" ht="15">
      <c r="A123" s="113">
        <v>4</v>
      </c>
      <c r="B123" s="113" t="s">
        <v>1330</v>
      </c>
      <c r="C123" s="188" t="s">
        <v>384</v>
      </c>
      <c r="D123" s="189" t="s">
        <v>190</v>
      </c>
      <c r="E123" s="189" t="s">
        <v>192</v>
      </c>
      <c r="F123" s="113">
        <v>8</v>
      </c>
      <c r="G123" s="113">
        <v>5</v>
      </c>
      <c r="H123" s="113">
        <v>2</v>
      </c>
      <c r="I123" s="114" t="s">
        <v>334</v>
      </c>
      <c r="J123" s="113" t="str">
        <f t="shared" si="18"/>
        <v>R</v>
      </c>
      <c r="K123" s="113" t="s">
        <v>385</v>
      </c>
      <c r="L123" s="113" t="s">
        <v>296</v>
      </c>
      <c r="M123" s="113" t="s">
        <v>297</v>
      </c>
      <c r="N123" s="113" t="s">
        <v>298</v>
      </c>
      <c r="O123" s="113" t="str">
        <f t="shared" si="19"/>
        <v>R</v>
      </c>
      <c r="P123" s="113" t="s">
        <v>295</v>
      </c>
      <c r="Q123" s="113" t="s">
        <v>313</v>
      </c>
      <c r="R123" s="177"/>
    </row>
    <row r="124" spans="1:18" ht="15">
      <c r="A124" s="122">
        <v>5</v>
      </c>
      <c r="B124" s="113" t="s">
        <v>1331</v>
      </c>
      <c r="C124" s="188" t="s">
        <v>1563</v>
      </c>
      <c r="D124" s="189" t="s">
        <v>190</v>
      </c>
      <c r="E124" s="189" t="s">
        <v>192</v>
      </c>
      <c r="F124" s="113">
        <v>8</v>
      </c>
      <c r="G124" s="113">
        <v>4</v>
      </c>
      <c r="H124" s="113">
        <v>2</v>
      </c>
      <c r="I124" s="114" t="s">
        <v>334</v>
      </c>
      <c r="J124" s="113" t="str">
        <f t="shared" si="18"/>
        <v>B</v>
      </c>
      <c r="K124" s="113" t="s">
        <v>295</v>
      </c>
      <c r="L124" s="113" t="s">
        <v>296</v>
      </c>
      <c r="M124" s="113" t="s">
        <v>297</v>
      </c>
      <c r="N124" s="113" t="s">
        <v>298</v>
      </c>
      <c r="O124" s="113" t="str">
        <f t="shared" si="19"/>
        <v>B</v>
      </c>
      <c r="P124" s="113" t="s">
        <v>295</v>
      </c>
      <c r="Q124" s="113" t="s">
        <v>296</v>
      </c>
      <c r="R124" s="177"/>
    </row>
    <row r="125" spans="1:18" ht="15">
      <c r="A125" s="122">
        <v>6</v>
      </c>
      <c r="B125" s="113" t="s">
        <v>1332</v>
      </c>
      <c r="C125" s="188" t="s">
        <v>382</v>
      </c>
      <c r="D125" s="189" t="s">
        <v>191</v>
      </c>
      <c r="E125" s="189" t="s">
        <v>190</v>
      </c>
      <c r="F125" s="113">
        <v>31</v>
      </c>
      <c r="G125" s="113">
        <v>3.1</v>
      </c>
      <c r="H125" s="113">
        <v>1</v>
      </c>
      <c r="I125" s="114" t="s">
        <v>334</v>
      </c>
      <c r="J125" s="113" t="str">
        <f t="shared" si="18"/>
        <v>B</v>
      </c>
      <c r="K125" s="113" t="s">
        <v>295</v>
      </c>
      <c r="L125" s="113" t="s">
        <v>296</v>
      </c>
      <c r="M125" s="113" t="s">
        <v>297</v>
      </c>
      <c r="N125" s="113" t="s">
        <v>298</v>
      </c>
      <c r="O125" s="113" t="str">
        <f t="shared" si="19"/>
        <v>B</v>
      </c>
      <c r="P125" s="113" t="s">
        <v>295</v>
      </c>
      <c r="Q125" s="113" t="s">
        <v>296</v>
      </c>
      <c r="R125" s="177"/>
    </row>
    <row r="126" spans="1:18" ht="15">
      <c r="A126" s="122">
        <v>7</v>
      </c>
      <c r="B126" s="113" t="s">
        <v>1333</v>
      </c>
      <c r="C126" s="188" t="s">
        <v>186</v>
      </c>
      <c r="D126" s="189" t="s">
        <v>186</v>
      </c>
      <c r="E126" s="189" t="s">
        <v>615</v>
      </c>
      <c r="F126" s="113">
        <v>5</v>
      </c>
      <c r="G126" s="113">
        <v>3.5</v>
      </c>
      <c r="H126" s="113">
        <v>1</v>
      </c>
      <c r="I126" s="114" t="s">
        <v>334</v>
      </c>
      <c r="J126" s="118" t="str">
        <f t="shared" si="18"/>
        <v>B</v>
      </c>
      <c r="K126" s="113" t="s">
        <v>295</v>
      </c>
      <c r="L126" s="113" t="s">
        <v>296</v>
      </c>
      <c r="M126" s="113" t="s">
        <v>297</v>
      </c>
      <c r="N126" s="113" t="s">
        <v>298</v>
      </c>
      <c r="O126" s="118" t="str">
        <f t="shared" si="19"/>
        <v>B</v>
      </c>
      <c r="P126" s="113" t="s">
        <v>295</v>
      </c>
      <c r="Q126" s="118" t="s">
        <v>296</v>
      </c>
      <c r="R126" s="177"/>
    </row>
    <row r="127" spans="1:18" ht="15">
      <c r="A127" s="122">
        <v>8</v>
      </c>
      <c r="B127" s="113" t="s">
        <v>1334</v>
      </c>
      <c r="C127" s="188" t="s">
        <v>375</v>
      </c>
      <c r="D127" s="189" t="s">
        <v>186</v>
      </c>
      <c r="E127" s="189" t="s">
        <v>615</v>
      </c>
      <c r="F127" s="113">
        <v>9.1999999999999993</v>
      </c>
      <c r="G127" s="113">
        <v>5.3</v>
      </c>
      <c r="H127" s="113">
        <v>1</v>
      </c>
      <c r="I127" s="114" t="s">
        <v>334</v>
      </c>
      <c r="J127" s="113" t="str">
        <f t="shared" si="18"/>
        <v>B</v>
      </c>
      <c r="K127" s="113" t="s">
        <v>295</v>
      </c>
      <c r="L127" s="113" t="s">
        <v>296</v>
      </c>
      <c r="M127" s="113" t="s">
        <v>297</v>
      </c>
      <c r="N127" s="113" t="s">
        <v>298</v>
      </c>
      <c r="O127" s="113" t="str">
        <f t="shared" si="19"/>
        <v>B</v>
      </c>
      <c r="P127" s="113" t="s">
        <v>295</v>
      </c>
      <c r="Q127" s="113" t="s">
        <v>296</v>
      </c>
      <c r="R127" s="177"/>
    </row>
    <row r="128" spans="1:18" ht="15">
      <c r="A128" s="122">
        <v>9</v>
      </c>
      <c r="B128" s="113" t="s">
        <v>1335</v>
      </c>
      <c r="C128" s="188" t="s">
        <v>1564</v>
      </c>
      <c r="D128" s="189" t="s">
        <v>186</v>
      </c>
      <c r="E128" s="189" t="s">
        <v>615</v>
      </c>
      <c r="F128" s="113">
        <v>18.2</v>
      </c>
      <c r="G128" s="113">
        <v>6.3</v>
      </c>
      <c r="H128" s="113">
        <v>1</v>
      </c>
      <c r="I128" s="114" t="s">
        <v>334</v>
      </c>
      <c r="J128" s="113" t="str">
        <f t="shared" si="18"/>
        <v>B</v>
      </c>
      <c r="K128" s="113" t="s">
        <v>295</v>
      </c>
      <c r="L128" s="113" t="s">
        <v>296</v>
      </c>
      <c r="M128" s="113" t="s">
        <v>297</v>
      </c>
      <c r="N128" s="113" t="s">
        <v>298</v>
      </c>
      <c r="O128" s="113" t="str">
        <f t="shared" si="19"/>
        <v>B</v>
      </c>
      <c r="P128" s="113" t="s">
        <v>295</v>
      </c>
      <c r="Q128" s="113" t="s">
        <v>296</v>
      </c>
      <c r="R128" s="177"/>
    </row>
    <row r="129" spans="1:18" ht="15">
      <c r="A129" s="122">
        <v>10</v>
      </c>
      <c r="B129" s="113" t="s">
        <v>1336</v>
      </c>
      <c r="C129" s="188" t="s">
        <v>1564</v>
      </c>
      <c r="D129" s="189" t="s">
        <v>186</v>
      </c>
      <c r="E129" s="189" t="s">
        <v>615</v>
      </c>
      <c r="F129" s="113">
        <v>5</v>
      </c>
      <c r="G129" s="113">
        <v>6.3</v>
      </c>
      <c r="H129" s="113">
        <v>1</v>
      </c>
      <c r="I129" s="114" t="s">
        <v>334</v>
      </c>
      <c r="J129" s="113" t="str">
        <f t="shared" si="18"/>
        <v>B</v>
      </c>
      <c r="K129" s="113" t="s">
        <v>295</v>
      </c>
      <c r="L129" s="113" t="s">
        <v>296</v>
      </c>
      <c r="M129" s="113" t="s">
        <v>297</v>
      </c>
      <c r="N129" s="113" t="s">
        <v>298</v>
      </c>
      <c r="O129" s="113" t="str">
        <f t="shared" si="19"/>
        <v>B</v>
      </c>
      <c r="P129" s="113" t="s">
        <v>295</v>
      </c>
      <c r="Q129" s="113" t="s">
        <v>296</v>
      </c>
      <c r="R129" s="177"/>
    </row>
    <row r="130" spans="1:18" ht="15">
      <c r="A130" s="122">
        <v>11</v>
      </c>
      <c r="B130" s="113" t="s">
        <v>1337</v>
      </c>
      <c r="C130" s="188" t="s">
        <v>1565</v>
      </c>
      <c r="D130" s="189" t="s">
        <v>1623</v>
      </c>
      <c r="E130" s="189" t="s">
        <v>189</v>
      </c>
      <c r="F130" s="113">
        <v>6</v>
      </c>
      <c r="G130" s="113">
        <v>3</v>
      </c>
      <c r="H130" s="113">
        <v>1</v>
      </c>
      <c r="I130" s="114" t="s">
        <v>334</v>
      </c>
      <c r="J130" s="113" t="str">
        <f t="shared" si="18"/>
        <v>B</v>
      </c>
      <c r="K130" s="113" t="s">
        <v>295</v>
      </c>
      <c r="L130" s="113" t="s">
        <v>296</v>
      </c>
      <c r="M130" s="113" t="s">
        <v>297</v>
      </c>
      <c r="N130" s="113" t="s">
        <v>298</v>
      </c>
      <c r="O130" s="113" t="str">
        <f t="shared" si="19"/>
        <v>B</v>
      </c>
      <c r="P130" s="113" t="s">
        <v>295</v>
      </c>
      <c r="Q130" s="113" t="s">
        <v>296</v>
      </c>
      <c r="R130" s="177"/>
    </row>
    <row r="131" spans="1:18" ht="15">
      <c r="A131" s="122">
        <v>12</v>
      </c>
      <c r="B131" s="113" t="s">
        <v>1338</v>
      </c>
      <c r="C131" s="188" t="s">
        <v>1566</v>
      </c>
      <c r="D131" s="189" t="s">
        <v>183</v>
      </c>
      <c r="E131" s="189" t="s">
        <v>189</v>
      </c>
      <c r="F131" s="113">
        <v>3</v>
      </c>
      <c r="G131" s="113">
        <v>6</v>
      </c>
      <c r="H131" s="113">
        <v>1</v>
      </c>
      <c r="I131" s="114" t="s">
        <v>334</v>
      </c>
      <c r="J131" s="113" t="str">
        <f t="shared" si="18"/>
        <v>B</v>
      </c>
      <c r="K131" s="113" t="s">
        <v>295</v>
      </c>
      <c r="L131" s="113" t="s">
        <v>296</v>
      </c>
      <c r="M131" s="113" t="s">
        <v>297</v>
      </c>
      <c r="N131" s="113" t="s">
        <v>298</v>
      </c>
      <c r="O131" s="113" t="str">
        <f t="shared" si="19"/>
        <v>B</v>
      </c>
      <c r="P131" s="113" t="s">
        <v>295</v>
      </c>
      <c r="Q131" s="113" t="s">
        <v>296</v>
      </c>
      <c r="R131" s="177"/>
    </row>
    <row r="132" spans="1:18" ht="15">
      <c r="A132" s="122">
        <v>13</v>
      </c>
      <c r="B132" s="113" t="s">
        <v>1339</v>
      </c>
      <c r="C132" s="188" t="s">
        <v>1567</v>
      </c>
      <c r="D132" s="189" t="s">
        <v>183</v>
      </c>
      <c r="E132" s="189" t="s">
        <v>189</v>
      </c>
      <c r="F132" s="113">
        <v>3</v>
      </c>
      <c r="G132" s="113">
        <v>6</v>
      </c>
      <c r="H132" s="113">
        <v>1</v>
      </c>
      <c r="I132" s="114" t="s">
        <v>334</v>
      </c>
      <c r="J132" s="113" t="str">
        <f t="shared" si="18"/>
        <v>B</v>
      </c>
      <c r="K132" s="113" t="s">
        <v>295</v>
      </c>
      <c r="L132" s="113" t="s">
        <v>296</v>
      </c>
      <c r="M132" s="113" t="s">
        <v>297</v>
      </c>
      <c r="N132" s="113" t="s">
        <v>298</v>
      </c>
      <c r="O132" s="113" t="str">
        <f t="shared" si="19"/>
        <v>B</v>
      </c>
      <c r="P132" s="113" t="s">
        <v>295</v>
      </c>
      <c r="Q132" s="113" t="s">
        <v>296</v>
      </c>
      <c r="R132" s="177"/>
    </row>
    <row r="133" spans="1:18" ht="15">
      <c r="A133" s="122">
        <v>14</v>
      </c>
      <c r="B133" s="113" t="s">
        <v>1340</v>
      </c>
      <c r="C133" s="188" t="s">
        <v>1568</v>
      </c>
      <c r="D133" s="189" t="s">
        <v>183</v>
      </c>
      <c r="E133" s="189" t="s">
        <v>189</v>
      </c>
      <c r="F133" s="113">
        <v>12</v>
      </c>
      <c r="G133" s="113">
        <v>4</v>
      </c>
      <c r="H133" s="113">
        <v>1</v>
      </c>
      <c r="I133" s="114" t="s">
        <v>334</v>
      </c>
      <c r="J133" s="113" t="str">
        <f t="shared" si="18"/>
        <v>B</v>
      </c>
      <c r="K133" s="113" t="s">
        <v>295</v>
      </c>
      <c r="L133" s="113" t="s">
        <v>296</v>
      </c>
      <c r="M133" s="113" t="s">
        <v>297</v>
      </c>
      <c r="N133" s="113" t="s">
        <v>298</v>
      </c>
      <c r="O133" s="113" t="str">
        <f t="shared" si="19"/>
        <v>B</v>
      </c>
      <c r="P133" s="113" t="s">
        <v>295</v>
      </c>
      <c r="Q133" s="113" t="s">
        <v>296</v>
      </c>
      <c r="R133" s="177"/>
    </row>
    <row r="134" spans="1:18" ht="15">
      <c r="A134" s="122">
        <v>15</v>
      </c>
      <c r="B134" s="113" t="s">
        <v>1341</v>
      </c>
      <c r="C134" s="188" t="s">
        <v>1569</v>
      </c>
      <c r="D134" s="189" t="s">
        <v>183</v>
      </c>
      <c r="E134" s="189" t="s">
        <v>189</v>
      </c>
      <c r="F134" s="113">
        <v>3</v>
      </c>
      <c r="G134" s="113">
        <v>6</v>
      </c>
      <c r="H134" s="113">
        <v>1</v>
      </c>
      <c r="I134" s="114" t="s">
        <v>334</v>
      </c>
      <c r="J134" s="113" t="str">
        <f t="shared" si="18"/>
        <v>B</v>
      </c>
      <c r="K134" s="113" t="s">
        <v>295</v>
      </c>
      <c r="L134" s="113" t="s">
        <v>296</v>
      </c>
      <c r="M134" s="113" t="s">
        <v>297</v>
      </c>
      <c r="N134" s="113" t="s">
        <v>298</v>
      </c>
      <c r="O134" s="113" t="str">
        <f t="shared" si="19"/>
        <v>B</v>
      </c>
      <c r="P134" s="113" t="s">
        <v>295</v>
      </c>
      <c r="Q134" s="113" t="s">
        <v>296</v>
      </c>
      <c r="R134" s="177"/>
    </row>
    <row r="135" spans="1:18" ht="15">
      <c r="A135" s="122">
        <v>16</v>
      </c>
      <c r="B135" s="113" t="s">
        <v>1342</v>
      </c>
      <c r="C135" s="188" t="s">
        <v>1570</v>
      </c>
      <c r="D135" s="189" t="s">
        <v>183</v>
      </c>
      <c r="E135" s="189" t="s">
        <v>189</v>
      </c>
      <c r="F135" s="113">
        <v>20</v>
      </c>
      <c r="G135" s="113">
        <v>6</v>
      </c>
      <c r="H135" s="113">
        <v>1</v>
      </c>
      <c r="I135" s="114" t="s">
        <v>334</v>
      </c>
      <c r="J135" s="113" t="s">
        <v>310</v>
      </c>
      <c r="K135" s="113" t="s">
        <v>295</v>
      </c>
      <c r="L135" s="113" t="s">
        <v>296</v>
      </c>
      <c r="M135" s="113" t="s">
        <v>297</v>
      </c>
      <c r="N135" s="113" t="s">
        <v>298</v>
      </c>
      <c r="O135" s="113" t="str">
        <f t="shared" si="19"/>
        <v>S</v>
      </c>
      <c r="P135" s="113" t="s">
        <v>295</v>
      </c>
      <c r="Q135" s="113" t="s">
        <v>310</v>
      </c>
      <c r="R135" s="177"/>
    </row>
    <row r="136" spans="1:18" ht="15">
      <c r="A136" s="122">
        <v>17</v>
      </c>
      <c r="B136" s="113" t="s">
        <v>1343</v>
      </c>
      <c r="C136" s="188" t="s">
        <v>350</v>
      </c>
      <c r="D136" s="189" t="s">
        <v>183</v>
      </c>
      <c r="E136" s="189" t="s">
        <v>189</v>
      </c>
      <c r="F136" s="113">
        <v>3</v>
      </c>
      <c r="G136" s="113">
        <v>6</v>
      </c>
      <c r="H136" s="113">
        <v>1</v>
      </c>
      <c r="I136" s="114" t="s">
        <v>334</v>
      </c>
      <c r="J136" s="113" t="str">
        <f>Q136</f>
        <v>B</v>
      </c>
      <c r="K136" s="113" t="s">
        <v>295</v>
      </c>
      <c r="L136" s="113" t="s">
        <v>296</v>
      </c>
      <c r="M136" s="113" t="s">
        <v>297</v>
      </c>
      <c r="N136" s="113" t="s">
        <v>298</v>
      </c>
      <c r="O136" s="113" t="str">
        <f t="shared" si="19"/>
        <v>B</v>
      </c>
      <c r="P136" s="113" t="s">
        <v>295</v>
      </c>
      <c r="Q136" s="113" t="s">
        <v>296</v>
      </c>
      <c r="R136" s="177"/>
    </row>
    <row r="137" spans="1:18" ht="15">
      <c r="A137" s="122">
        <v>18</v>
      </c>
      <c r="B137" s="113" t="s">
        <v>1344</v>
      </c>
      <c r="C137" s="188" t="s">
        <v>1571</v>
      </c>
      <c r="D137" s="189" t="s">
        <v>1624</v>
      </c>
      <c r="E137" s="189" t="s">
        <v>1572</v>
      </c>
      <c r="F137" s="113">
        <v>6</v>
      </c>
      <c r="G137" s="113">
        <v>4</v>
      </c>
      <c r="H137" s="113">
        <v>1</v>
      </c>
      <c r="I137" s="114" t="s">
        <v>334</v>
      </c>
      <c r="J137" s="113" t="str">
        <f>Q137</f>
        <v>B</v>
      </c>
      <c r="K137" s="113" t="s">
        <v>295</v>
      </c>
      <c r="L137" s="113" t="s">
        <v>296</v>
      </c>
      <c r="M137" s="113" t="s">
        <v>297</v>
      </c>
      <c r="N137" s="113" t="s">
        <v>298</v>
      </c>
      <c r="O137" s="113" t="str">
        <f t="shared" si="19"/>
        <v>B</v>
      </c>
      <c r="P137" s="113" t="s">
        <v>295</v>
      </c>
      <c r="Q137" s="113" t="s">
        <v>296</v>
      </c>
      <c r="R137" s="177"/>
    </row>
    <row r="138" spans="1:18" ht="15">
      <c r="A138" s="122">
        <v>19</v>
      </c>
      <c r="B138" s="136" t="s">
        <v>1345</v>
      </c>
      <c r="C138" s="195" t="s">
        <v>1572</v>
      </c>
      <c r="D138" s="197" t="s">
        <v>1624</v>
      </c>
      <c r="E138" s="197" t="s">
        <v>1572</v>
      </c>
      <c r="F138" s="136">
        <v>6</v>
      </c>
      <c r="G138" s="136">
        <v>4</v>
      </c>
      <c r="H138" s="136">
        <v>1</v>
      </c>
      <c r="I138" s="139" t="s">
        <v>334</v>
      </c>
      <c r="J138" s="136" t="str">
        <f>Q138</f>
        <v>B</v>
      </c>
      <c r="K138" s="113" t="s">
        <v>295</v>
      </c>
      <c r="L138" s="113" t="s">
        <v>296</v>
      </c>
      <c r="M138" s="113" t="s">
        <v>297</v>
      </c>
      <c r="N138" s="113" t="s">
        <v>298</v>
      </c>
      <c r="O138" s="136" t="str">
        <f t="shared" si="19"/>
        <v>B</v>
      </c>
      <c r="P138" s="113" t="s">
        <v>295</v>
      </c>
      <c r="Q138" s="136" t="s">
        <v>296</v>
      </c>
      <c r="R138" s="178"/>
    </row>
    <row r="139" spans="1:18" ht="13.5">
      <c r="A139" s="463" t="s">
        <v>560</v>
      </c>
      <c r="B139" s="464"/>
      <c r="C139" s="464"/>
      <c r="D139" s="464"/>
      <c r="E139" s="464"/>
      <c r="F139" s="464"/>
      <c r="G139" s="464"/>
      <c r="H139" s="464"/>
      <c r="I139" s="464"/>
      <c r="J139" s="464"/>
      <c r="K139" s="464"/>
      <c r="L139" s="464"/>
      <c r="M139" s="464"/>
      <c r="N139" s="464"/>
      <c r="O139" s="464"/>
      <c r="P139" s="464"/>
      <c r="Q139" s="464"/>
      <c r="R139" s="465"/>
    </row>
    <row r="140" spans="1:18" ht="14.25">
      <c r="A140" s="100" t="s">
        <v>387</v>
      </c>
      <c r="B140" s="128" t="s">
        <v>388</v>
      </c>
      <c r="C140" s="129"/>
      <c r="D140" s="130"/>
      <c r="E140" s="131"/>
      <c r="F140" s="132"/>
      <c r="G140" s="132"/>
      <c r="H140" s="132"/>
      <c r="I140" s="133"/>
      <c r="J140" s="132"/>
      <c r="K140" s="132"/>
      <c r="L140" s="132"/>
      <c r="M140" s="132"/>
      <c r="N140" s="132"/>
      <c r="O140" s="132"/>
      <c r="P140" s="132"/>
      <c r="Q140" s="132"/>
      <c r="R140" s="134"/>
    </row>
    <row r="141" spans="1:18" ht="15">
      <c r="A141" s="122">
        <v>1</v>
      </c>
      <c r="B141" s="111" t="s">
        <v>1225</v>
      </c>
      <c r="C141" s="184" t="s">
        <v>192</v>
      </c>
      <c r="D141" s="185" t="s">
        <v>192</v>
      </c>
      <c r="E141" s="185" t="s">
        <v>194</v>
      </c>
      <c r="F141" s="111">
        <v>8</v>
      </c>
      <c r="G141" s="111">
        <v>4</v>
      </c>
      <c r="H141" s="111">
        <v>1</v>
      </c>
      <c r="I141" s="112" t="s">
        <v>294</v>
      </c>
      <c r="J141" s="111" t="str">
        <f t="shared" ref="J141:J162" si="20">Q141</f>
        <v>B</v>
      </c>
      <c r="K141" s="111" t="s">
        <v>295</v>
      </c>
      <c r="L141" s="111" t="s">
        <v>296</v>
      </c>
      <c r="M141" s="111" t="s">
        <v>297</v>
      </c>
      <c r="N141" s="111" t="s">
        <v>298</v>
      </c>
      <c r="O141" s="111" t="str">
        <f t="shared" ref="O141:O162" si="21">Q141</f>
        <v>B</v>
      </c>
      <c r="P141" s="111" t="s">
        <v>295</v>
      </c>
      <c r="Q141" s="111" t="s">
        <v>296</v>
      </c>
      <c r="R141" s="176"/>
    </row>
    <row r="142" spans="1:18" ht="15">
      <c r="A142" s="113">
        <v>2</v>
      </c>
      <c r="B142" s="113" t="s">
        <v>1226</v>
      </c>
      <c r="C142" s="188" t="s">
        <v>1541</v>
      </c>
      <c r="D142" s="189" t="s">
        <v>192</v>
      </c>
      <c r="E142" s="189" t="s">
        <v>194</v>
      </c>
      <c r="F142" s="113">
        <v>8</v>
      </c>
      <c r="G142" s="113">
        <v>4</v>
      </c>
      <c r="H142" s="113">
        <v>1</v>
      </c>
      <c r="I142" s="114" t="s">
        <v>294</v>
      </c>
      <c r="J142" s="113" t="str">
        <f t="shared" si="20"/>
        <v>S</v>
      </c>
      <c r="K142" s="113" t="s">
        <v>295</v>
      </c>
      <c r="L142" s="113" t="s">
        <v>296</v>
      </c>
      <c r="M142" s="113" t="s">
        <v>297</v>
      </c>
      <c r="N142" s="113" t="s">
        <v>298</v>
      </c>
      <c r="O142" s="113" t="str">
        <f t="shared" si="21"/>
        <v>S</v>
      </c>
      <c r="P142" s="113" t="s">
        <v>295</v>
      </c>
      <c r="Q142" s="113" t="s">
        <v>310</v>
      </c>
      <c r="R142" s="177"/>
    </row>
    <row r="143" spans="1:18" ht="15">
      <c r="A143" s="122">
        <v>3</v>
      </c>
      <c r="B143" s="113" t="s">
        <v>1227</v>
      </c>
      <c r="C143" s="188" t="s">
        <v>1542</v>
      </c>
      <c r="D143" s="189" t="s">
        <v>192</v>
      </c>
      <c r="E143" s="189" t="s">
        <v>194</v>
      </c>
      <c r="F143" s="113">
        <v>6</v>
      </c>
      <c r="G143" s="113">
        <v>4</v>
      </c>
      <c r="H143" s="113">
        <v>1</v>
      </c>
      <c r="I143" s="114" t="s">
        <v>294</v>
      </c>
      <c r="J143" s="113" t="str">
        <f t="shared" si="20"/>
        <v>B</v>
      </c>
      <c r="K143" s="113" t="s">
        <v>295</v>
      </c>
      <c r="L143" s="113" t="s">
        <v>296</v>
      </c>
      <c r="M143" s="113" t="s">
        <v>297</v>
      </c>
      <c r="N143" s="113" t="s">
        <v>298</v>
      </c>
      <c r="O143" s="113" t="str">
        <f t="shared" si="21"/>
        <v>B</v>
      </c>
      <c r="P143" s="113" t="s">
        <v>295</v>
      </c>
      <c r="Q143" s="113" t="s">
        <v>296</v>
      </c>
      <c r="R143" s="177"/>
    </row>
    <row r="144" spans="1:18" ht="15">
      <c r="A144" s="113">
        <v>4</v>
      </c>
      <c r="B144" s="113" t="s">
        <v>1228</v>
      </c>
      <c r="C144" s="188" t="s">
        <v>1543</v>
      </c>
      <c r="D144" s="189" t="s">
        <v>192</v>
      </c>
      <c r="E144" s="189" t="s">
        <v>194</v>
      </c>
      <c r="F144" s="113">
        <v>8</v>
      </c>
      <c r="G144" s="113">
        <v>4</v>
      </c>
      <c r="H144" s="113">
        <v>1</v>
      </c>
      <c r="I144" s="114" t="s">
        <v>294</v>
      </c>
      <c r="J144" s="113" t="str">
        <f t="shared" si="20"/>
        <v>B</v>
      </c>
      <c r="K144" s="113" t="s">
        <v>295</v>
      </c>
      <c r="L144" s="113" t="s">
        <v>296</v>
      </c>
      <c r="M144" s="113" t="s">
        <v>297</v>
      </c>
      <c r="N144" s="113" t="s">
        <v>298</v>
      </c>
      <c r="O144" s="113" t="str">
        <f t="shared" si="21"/>
        <v>B</v>
      </c>
      <c r="P144" s="113" t="s">
        <v>295</v>
      </c>
      <c r="Q144" s="113" t="s">
        <v>296</v>
      </c>
      <c r="R144" s="177"/>
    </row>
    <row r="145" spans="1:18" ht="15">
      <c r="A145" s="122">
        <v>5</v>
      </c>
      <c r="B145" s="113" t="s">
        <v>1229</v>
      </c>
      <c r="C145" s="188" t="s">
        <v>1544</v>
      </c>
      <c r="D145" s="189" t="s">
        <v>192</v>
      </c>
      <c r="E145" s="189" t="s">
        <v>194</v>
      </c>
      <c r="F145" s="113">
        <v>5</v>
      </c>
      <c r="G145" s="113">
        <v>4</v>
      </c>
      <c r="H145" s="113">
        <v>3</v>
      </c>
      <c r="I145" s="114" t="s">
        <v>294</v>
      </c>
      <c r="J145" s="113" t="str">
        <f t="shared" si="20"/>
        <v>B</v>
      </c>
      <c r="K145" s="113" t="s">
        <v>295</v>
      </c>
      <c r="L145" s="113" t="s">
        <v>296</v>
      </c>
      <c r="M145" s="113" t="s">
        <v>297</v>
      </c>
      <c r="N145" s="113" t="s">
        <v>298</v>
      </c>
      <c r="O145" s="113" t="str">
        <f t="shared" si="21"/>
        <v>B</v>
      </c>
      <c r="P145" s="113" t="s">
        <v>295</v>
      </c>
      <c r="Q145" s="113" t="s">
        <v>296</v>
      </c>
      <c r="R145" s="177"/>
    </row>
    <row r="146" spans="1:18" ht="15">
      <c r="A146" s="113">
        <v>6</v>
      </c>
      <c r="B146" s="113" t="s">
        <v>1230</v>
      </c>
      <c r="C146" s="188" t="s">
        <v>1545</v>
      </c>
      <c r="D146" s="189" t="s">
        <v>192</v>
      </c>
      <c r="E146" s="189" t="s">
        <v>194</v>
      </c>
      <c r="F146" s="113">
        <v>4</v>
      </c>
      <c r="G146" s="113">
        <v>4</v>
      </c>
      <c r="H146" s="113">
        <v>3</v>
      </c>
      <c r="I146" s="114" t="s">
        <v>294</v>
      </c>
      <c r="J146" s="113" t="str">
        <f t="shared" si="20"/>
        <v>B</v>
      </c>
      <c r="K146" s="113" t="s">
        <v>295</v>
      </c>
      <c r="L146" s="113" t="s">
        <v>296</v>
      </c>
      <c r="M146" s="113" t="s">
        <v>297</v>
      </c>
      <c r="N146" s="113" t="s">
        <v>298</v>
      </c>
      <c r="O146" s="113" t="str">
        <f t="shared" si="21"/>
        <v>B</v>
      </c>
      <c r="P146" s="113" t="s">
        <v>295</v>
      </c>
      <c r="Q146" s="113" t="s">
        <v>296</v>
      </c>
      <c r="R146" s="177"/>
    </row>
    <row r="147" spans="1:18" ht="15">
      <c r="A147" s="113">
        <v>7</v>
      </c>
      <c r="B147" s="113" t="s">
        <v>1230</v>
      </c>
      <c r="C147" s="188" t="s">
        <v>389</v>
      </c>
      <c r="D147" s="189" t="s">
        <v>192</v>
      </c>
      <c r="E147" s="189" t="s">
        <v>194</v>
      </c>
      <c r="F147" s="113">
        <v>5</v>
      </c>
      <c r="G147" s="113">
        <v>6</v>
      </c>
      <c r="H147" s="113">
        <v>1</v>
      </c>
      <c r="I147" s="114" t="s">
        <v>294</v>
      </c>
      <c r="J147" s="113" t="str">
        <f t="shared" si="20"/>
        <v>S</v>
      </c>
      <c r="K147" s="113" t="s">
        <v>295</v>
      </c>
      <c r="L147" s="113" t="s">
        <v>296</v>
      </c>
      <c r="M147" s="113" t="s">
        <v>297</v>
      </c>
      <c r="N147" s="113" t="s">
        <v>298</v>
      </c>
      <c r="O147" s="113" t="str">
        <f t="shared" si="21"/>
        <v>S</v>
      </c>
      <c r="P147" s="113" t="s">
        <v>295</v>
      </c>
      <c r="Q147" s="113" t="s">
        <v>310</v>
      </c>
      <c r="R147" s="177"/>
    </row>
    <row r="148" spans="1:18" ht="15">
      <c r="A148" s="113">
        <v>8</v>
      </c>
      <c r="B148" s="113" t="s">
        <v>1231</v>
      </c>
      <c r="C148" s="188" t="s">
        <v>390</v>
      </c>
      <c r="D148" s="189" t="s">
        <v>192</v>
      </c>
      <c r="E148" s="189" t="s">
        <v>194</v>
      </c>
      <c r="F148" s="113">
        <v>7</v>
      </c>
      <c r="G148" s="113">
        <v>6</v>
      </c>
      <c r="H148" s="113">
        <v>1</v>
      </c>
      <c r="I148" s="114" t="s">
        <v>294</v>
      </c>
      <c r="J148" s="113" t="str">
        <f t="shared" si="20"/>
        <v>B</v>
      </c>
      <c r="K148" s="113" t="s">
        <v>295</v>
      </c>
      <c r="L148" s="113" t="s">
        <v>296</v>
      </c>
      <c r="M148" s="113" t="s">
        <v>297</v>
      </c>
      <c r="N148" s="113" t="s">
        <v>298</v>
      </c>
      <c r="O148" s="113" t="str">
        <f t="shared" si="21"/>
        <v>B</v>
      </c>
      <c r="P148" s="113" t="s">
        <v>295</v>
      </c>
      <c r="Q148" s="113" t="s">
        <v>296</v>
      </c>
      <c r="R148" s="177"/>
    </row>
    <row r="149" spans="1:18" ht="15">
      <c r="A149" s="113">
        <v>9</v>
      </c>
      <c r="B149" s="113" t="s">
        <v>1232</v>
      </c>
      <c r="C149" s="188" t="s">
        <v>581</v>
      </c>
      <c r="D149" s="189" t="s">
        <v>192</v>
      </c>
      <c r="E149" s="189" t="s">
        <v>194</v>
      </c>
      <c r="F149" s="113">
        <v>8</v>
      </c>
      <c r="G149" s="113">
        <v>4</v>
      </c>
      <c r="H149" s="113">
        <v>1</v>
      </c>
      <c r="I149" s="114" t="s">
        <v>294</v>
      </c>
      <c r="J149" s="113" t="str">
        <f t="shared" si="20"/>
        <v>B</v>
      </c>
      <c r="K149" s="113" t="s">
        <v>295</v>
      </c>
      <c r="L149" s="113" t="s">
        <v>296</v>
      </c>
      <c r="M149" s="113" t="s">
        <v>297</v>
      </c>
      <c r="N149" s="113" t="s">
        <v>298</v>
      </c>
      <c r="O149" s="113" t="str">
        <f t="shared" si="21"/>
        <v>B</v>
      </c>
      <c r="P149" s="113" t="s">
        <v>295</v>
      </c>
      <c r="Q149" s="113" t="s">
        <v>296</v>
      </c>
      <c r="R149" s="177"/>
    </row>
    <row r="150" spans="1:18" ht="15">
      <c r="A150" s="113">
        <v>10</v>
      </c>
      <c r="B150" s="113" t="s">
        <v>1233</v>
      </c>
      <c r="C150" s="188" t="s">
        <v>396</v>
      </c>
      <c r="D150" s="189" t="s">
        <v>192</v>
      </c>
      <c r="E150" s="189" t="s">
        <v>194</v>
      </c>
      <c r="F150" s="113">
        <v>8</v>
      </c>
      <c r="G150" s="113">
        <v>4</v>
      </c>
      <c r="H150" s="113">
        <v>1</v>
      </c>
      <c r="I150" s="114" t="s">
        <v>294</v>
      </c>
      <c r="J150" s="113" t="str">
        <f t="shared" si="20"/>
        <v>B</v>
      </c>
      <c r="K150" s="113" t="s">
        <v>295</v>
      </c>
      <c r="L150" s="113" t="s">
        <v>296</v>
      </c>
      <c r="M150" s="113" t="s">
        <v>297</v>
      </c>
      <c r="N150" s="113" t="s">
        <v>298</v>
      </c>
      <c r="O150" s="113" t="str">
        <f t="shared" si="21"/>
        <v>B</v>
      </c>
      <c r="P150" s="113" t="s">
        <v>295</v>
      </c>
      <c r="Q150" s="113" t="s">
        <v>296</v>
      </c>
      <c r="R150" s="177"/>
    </row>
    <row r="151" spans="1:18" ht="15">
      <c r="A151" s="113">
        <v>11</v>
      </c>
      <c r="B151" s="113" t="s">
        <v>1234</v>
      </c>
      <c r="C151" s="188" t="s">
        <v>1546</v>
      </c>
      <c r="D151" s="189" t="s">
        <v>192</v>
      </c>
      <c r="E151" s="189" t="s">
        <v>194</v>
      </c>
      <c r="F151" s="113">
        <v>6</v>
      </c>
      <c r="G151" s="113">
        <v>4</v>
      </c>
      <c r="H151" s="113">
        <v>1</v>
      </c>
      <c r="I151" s="114" t="s">
        <v>334</v>
      </c>
      <c r="J151" s="113" t="str">
        <f t="shared" si="20"/>
        <v>B</v>
      </c>
      <c r="K151" s="113" t="s">
        <v>295</v>
      </c>
      <c r="L151" s="113" t="s">
        <v>296</v>
      </c>
      <c r="M151" s="113" t="s">
        <v>297</v>
      </c>
      <c r="N151" s="113" t="s">
        <v>298</v>
      </c>
      <c r="O151" s="113" t="str">
        <f t="shared" si="21"/>
        <v>B</v>
      </c>
      <c r="P151" s="113" t="s">
        <v>295</v>
      </c>
      <c r="Q151" s="113" t="s">
        <v>296</v>
      </c>
      <c r="R151" s="177"/>
    </row>
    <row r="152" spans="1:18" ht="15">
      <c r="A152" s="113">
        <v>12</v>
      </c>
      <c r="B152" s="113" t="s">
        <v>1235</v>
      </c>
      <c r="C152" s="188" t="s">
        <v>1547</v>
      </c>
      <c r="D152" s="189" t="s">
        <v>192</v>
      </c>
      <c r="E152" s="189" t="s">
        <v>194</v>
      </c>
      <c r="F152" s="113">
        <v>8</v>
      </c>
      <c r="G152" s="113">
        <v>4</v>
      </c>
      <c r="H152" s="113">
        <v>1</v>
      </c>
      <c r="I152" s="114" t="s">
        <v>334</v>
      </c>
      <c r="J152" s="113" t="str">
        <f t="shared" si="20"/>
        <v>B</v>
      </c>
      <c r="K152" s="113" t="s">
        <v>295</v>
      </c>
      <c r="L152" s="113" t="s">
        <v>296</v>
      </c>
      <c r="M152" s="113" t="s">
        <v>297</v>
      </c>
      <c r="N152" s="113" t="s">
        <v>298</v>
      </c>
      <c r="O152" s="113" t="str">
        <f t="shared" si="21"/>
        <v>B</v>
      </c>
      <c r="P152" s="113" t="s">
        <v>295</v>
      </c>
      <c r="Q152" s="113" t="s">
        <v>296</v>
      </c>
      <c r="R152" s="177"/>
    </row>
    <row r="153" spans="1:18" ht="15">
      <c r="A153" s="113">
        <v>13</v>
      </c>
      <c r="B153" s="113" t="s">
        <v>1236</v>
      </c>
      <c r="C153" s="188" t="s">
        <v>398</v>
      </c>
      <c r="D153" s="189" t="s">
        <v>194</v>
      </c>
      <c r="E153" s="189" t="s">
        <v>197</v>
      </c>
      <c r="F153" s="113">
        <v>8</v>
      </c>
      <c r="G153" s="113">
        <v>4</v>
      </c>
      <c r="H153" s="113">
        <v>1</v>
      </c>
      <c r="I153" s="114" t="s">
        <v>334</v>
      </c>
      <c r="J153" s="113" t="str">
        <f t="shared" si="20"/>
        <v>B</v>
      </c>
      <c r="K153" s="113" t="s">
        <v>295</v>
      </c>
      <c r="L153" s="113" t="s">
        <v>296</v>
      </c>
      <c r="M153" s="113" t="s">
        <v>297</v>
      </c>
      <c r="N153" s="113" t="s">
        <v>298</v>
      </c>
      <c r="O153" s="113" t="str">
        <f t="shared" si="21"/>
        <v>B</v>
      </c>
      <c r="P153" s="113" t="s">
        <v>295</v>
      </c>
      <c r="Q153" s="113" t="s">
        <v>296</v>
      </c>
      <c r="R153" s="177"/>
    </row>
    <row r="154" spans="1:18" ht="15">
      <c r="A154" s="113">
        <v>14</v>
      </c>
      <c r="B154" s="113" t="s">
        <v>1237</v>
      </c>
      <c r="C154" s="188" t="s">
        <v>1548</v>
      </c>
      <c r="D154" s="189" t="s">
        <v>194</v>
      </c>
      <c r="E154" s="189" t="s">
        <v>197</v>
      </c>
      <c r="F154" s="113">
        <v>6</v>
      </c>
      <c r="G154" s="113">
        <v>4</v>
      </c>
      <c r="H154" s="113">
        <v>1</v>
      </c>
      <c r="I154" s="114" t="s">
        <v>334</v>
      </c>
      <c r="J154" s="113" t="str">
        <f t="shared" si="20"/>
        <v>B</v>
      </c>
      <c r="K154" s="113" t="s">
        <v>295</v>
      </c>
      <c r="L154" s="113" t="str">
        <f>O154</f>
        <v>B</v>
      </c>
      <c r="M154" s="113" t="s">
        <v>297</v>
      </c>
      <c r="N154" s="113" t="s">
        <v>298</v>
      </c>
      <c r="O154" s="113" t="str">
        <f t="shared" si="21"/>
        <v>B</v>
      </c>
      <c r="P154" s="113" t="s">
        <v>295</v>
      </c>
      <c r="Q154" s="113" t="s">
        <v>296</v>
      </c>
      <c r="R154" s="177"/>
    </row>
    <row r="155" spans="1:18" ht="15">
      <c r="A155" s="113">
        <v>15</v>
      </c>
      <c r="B155" s="113" t="s">
        <v>1237</v>
      </c>
      <c r="C155" s="188" t="s">
        <v>1549</v>
      </c>
      <c r="D155" s="189" t="s">
        <v>194</v>
      </c>
      <c r="E155" s="189" t="s">
        <v>197</v>
      </c>
      <c r="F155" s="113">
        <v>6</v>
      </c>
      <c r="G155" s="113">
        <v>4</v>
      </c>
      <c r="H155" s="113">
        <v>1</v>
      </c>
      <c r="I155" s="114" t="s">
        <v>334</v>
      </c>
      <c r="J155" s="113" t="str">
        <f t="shared" si="20"/>
        <v>B</v>
      </c>
      <c r="K155" s="113" t="s">
        <v>295</v>
      </c>
      <c r="L155" s="113" t="s">
        <v>296</v>
      </c>
      <c r="M155" s="113" t="s">
        <v>297</v>
      </c>
      <c r="N155" s="113" t="s">
        <v>298</v>
      </c>
      <c r="O155" s="113" t="str">
        <f t="shared" si="21"/>
        <v>B</v>
      </c>
      <c r="P155" s="113" t="s">
        <v>295</v>
      </c>
      <c r="Q155" s="113" t="s">
        <v>296</v>
      </c>
      <c r="R155" s="177"/>
    </row>
    <row r="156" spans="1:18" ht="15">
      <c r="A156" s="113">
        <v>16</v>
      </c>
      <c r="B156" s="113" t="s">
        <v>1238</v>
      </c>
      <c r="C156" s="188" t="s">
        <v>580</v>
      </c>
      <c r="D156" s="189" t="s">
        <v>194</v>
      </c>
      <c r="E156" s="189" t="s">
        <v>197</v>
      </c>
      <c r="F156" s="113">
        <v>8</v>
      </c>
      <c r="G156" s="113">
        <v>4</v>
      </c>
      <c r="H156" s="113">
        <v>1</v>
      </c>
      <c r="I156" s="114" t="s">
        <v>334</v>
      </c>
      <c r="J156" s="113" t="str">
        <f t="shared" si="20"/>
        <v>B</v>
      </c>
      <c r="K156" s="113" t="s">
        <v>295</v>
      </c>
      <c r="L156" s="113" t="s">
        <v>296</v>
      </c>
      <c r="M156" s="113" t="s">
        <v>297</v>
      </c>
      <c r="N156" s="113" t="s">
        <v>298</v>
      </c>
      <c r="O156" s="113" t="str">
        <f t="shared" si="21"/>
        <v>B</v>
      </c>
      <c r="P156" s="113" t="s">
        <v>295</v>
      </c>
      <c r="Q156" s="113" t="s">
        <v>296</v>
      </c>
      <c r="R156" s="177"/>
    </row>
    <row r="157" spans="1:18" ht="15">
      <c r="A157" s="113">
        <v>17</v>
      </c>
      <c r="B157" s="113" t="s">
        <v>1239</v>
      </c>
      <c r="C157" s="188" t="s">
        <v>399</v>
      </c>
      <c r="D157" s="189" t="s">
        <v>194</v>
      </c>
      <c r="E157" s="189" t="s">
        <v>197</v>
      </c>
      <c r="F157" s="113">
        <v>12</v>
      </c>
      <c r="G157" s="113">
        <v>3</v>
      </c>
      <c r="H157" s="113">
        <v>1</v>
      </c>
      <c r="I157" s="114" t="s">
        <v>334</v>
      </c>
      <c r="J157" s="113" t="str">
        <f t="shared" si="20"/>
        <v>B</v>
      </c>
      <c r="K157" s="113" t="s">
        <v>295</v>
      </c>
      <c r="L157" s="113" t="str">
        <f>O157</f>
        <v>B</v>
      </c>
      <c r="M157" s="113" t="s">
        <v>297</v>
      </c>
      <c r="N157" s="113" t="s">
        <v>298</v>
      </c>
      <c r="O157" s="113" t="str">
        <f t="shared" si="21"/>
        <v>B</v>
      </c>
      <c r="P157" s="113" t="s">
        <v>295</v>
      </c>
      <c r="Q157" s="113" t="s">
        <v>296</v>
      </c>
      <c r="R157" s="177"/>
    </row>
    <row r="158" spans="1:18" ht="15">
      <c r="A158" s="113">
        <v>18</v>
      </c>
      <c r="B158" s="113" t="s">
        <v>1240</v>
      </c>
      <c r="C158" s="188" t="s">
        <v>1550</v>
      </c>
      <c r="D158" s="189" t="s">
        <v>398</v>
      </c>
      <c r="E158" s="189" t="s">
        <v>249</v>
      </c>
      <c r="F158" s="113">
        <v>4.5</v>
      </c>
      <c r="G158" s="113">
        <v>4</v>
      </c>
      <c r="H158" s="113">
        <v>2</v>
      </c>
      <c r="I158" s="114" t="s">
        <v>334</v>
      </c>
      <c r="J158" s="113" t="str">
        <f t="shared" si="20"/>
        <v>B</v>
      </c>
      <c r="K158" s="113" t="s">
        <v>295</v>
      </c>
      <c r="L158" s="113" t="str">
        <f>O158</f>
        <v>B</v>
      </c>
      <c r="M158" s="113" t="s">
        <v>297</v>
      </c>
      <c r="N158" s="113" t="s">
        <v>298</v>
      </c>
      <c r="O158" s="113" t="str">
        <f t="shared" si="21"/>
        <v>B</v>
      </c>
      <c r="P158" s="113" t="s">
        <v>295</v>
      </c>
      <c r="Q158" s="113" t="s">
        <v>296</v>
      </c>
      <c r="R158" s="177"/>
    </row>
    <row r="159" spans="1:18" ht="15">
      <c r="A159" s="113">
        <v>19</v>
      </c>
      <c r="B159" s="113" t="s">
        <v>1241</v>
      </c>
      <c r="C159" s="188" t="s">
        <v>600</v>
      </c>
      <c r="D159" s="189" t="s">
        <v>398</v>
      </c>
      <c r="E159" s="189" t="s">
        <v>249</v>
      </c>
      <c r="F159" s="113">
        <v>8</v>
      </c>
      <c r="G159" s="113">
        <v>4</v>
      </c>
      <c r="H159" s="113">
        <v>1</v>
      </c>
      <c r="I159" s="114" t="s">
        <v>334</v>
      </c>
      <c r="J159" s="113" t="str">
        <f t="shared" si="20"/>
        <v>B</v>
      </c>
      <c r="K159" s="113" t="s">
        <v>295</v>
      </c>
      <c r="L159" s="113" t="s">
        <v>296</v>
      </c>
      <c r="M159" s="113" t="s">
        <v>297</v>
      </c>
      <c r="N159" s="113" t="s">
        <v>298</v>
      </c>
      <c r="O159" s="113" t="str">
        <f t="shared" si="21"/>
        <v>B</v>
      </c>
      <c r="P159" s="113" t="s">
        <v>295</v>
      </c>
      <c r="Q159" s="113" t="s">
        <v>296</v>
      </c>
      <c r="R159" s="177"/>
    </row>
    <row r="160" spans="1:18" ht="15">
      <c r="A160" s="113">
        <v>20</v>
      </c>
      <c r="B160" s="113" t="s">
        <v>1242</v>
      </c>
      <c r="C160" s="188" t="s">
        <v>1551</v>
      </c>
      <c r="D160" s="189" t="s">
        <v>398</v>
      </c>
      <c r="E160" s="189" t="s">
        <v>249</v>
      </c>
      <c r="F160" s="113">
        <v>11.5</v>
      </c>
      <c r="G160" s="113">
        <v>4</v>
      </c>
      <c r="H160" s="113">
        <v>1</v>
      </c>
      <c r="I160" s="114" t="s">
        <v>334</v>
      </c>
      <c r="J160" s="113" t="str">
        <f t="shared" si="20"/>
        <v>B</v>
      </c>
      <c r="K160" s="113" t="s">
        <v>295</v>
      </c>
      <c r="L160" s="113" t="s">
        <v>296</v>
      </c>
      <c r="M160" s="113" t="s">
        <v>297</v>
      </c>
      <c r="N160" s="113" t="s">
        <v>298</v>
      </c>
      <c r="O160" s="113" t="str">
        <f t="shared" si="21"/>
        <v>B</v>
      </c>
      <c r="P160" s="113" t="s">
        <v>295</v>
      </c>
      <c r="Q160" s="113" t="s">
        <v>296</v>
      </c>
      <c r="R160" s="177"/>
    </row>
    <row r="161" spans="1:18" ht="15">
      <c r="A161" s="113">
        <v>21</v>
      </c>
      <c r="B161" s="113" t="s">
        <v>1243</v>
      </c>
      <c r="C161" s="188" t="s">
        <v>1552</v>
      </c>
      <c r="D161" s="189" t="s">
        <v>398</v>
      </c>
      <c r="E161" s="189" t="s">
        <v>249</v>
      </c>
      <c r="F161" s="113">
        <v>11</v>
      </c>
      <c r="G161" s="113">
        <v>4</v>
      </c>
      <c r="H161" s="113">
        <v>1</v>
      </c>
      <c r="I161" s="114" t="s">
        <v>334</v>
      </c>
      <c r="J161" s="113" t="str">
        <f t="shared" si="20"/>
        <v>B</v>
      </c>
      <c r="K161" s="113" t="s">
        <v>295</v>
      </c>
      <c r="L161" s="113" t="s">
        <v>296</v>
      </c>
      <c r="M161" s="113" t="s">
        <v>297</v>
      </c>
      <c r="N161" s="113" t="s">
        <v>298</v>
      </c>
      <c r="O161" s="113" t="str">
        <f t="shared" si="21"/>
        <v>B</v>
      </c>
      <c r="P161" s="113" t="s">
        <v>295</v>
      </c>
      <c r="Q161" s="113" t="s">
        <v>296</v>
      </c>
      <c r="R161" s="177"/>
    </row>
    <row r="162" spans="1:18" ht="15">
      <c r="A162" s="113">
        <v>22</v>
      </c>
      <c r="B162" s="136" t="s">
        <v>1244</v>
      </c>
      <c r="C162" s="195" t="s">
        <v>1540</v>
      </c>
      <c r="D162" s="197" t="s">
        <v>398</v>
      </c>
      <c r="E162" s="197" t="s">
        <v>249</v>
      </c>
      <c r="F162" s="136">
        <v>8</v>
      </c>
      <c r="G162" s="136">
        <v>4</v>
      </c>
      <c r="H162" s="136">
        <v>1</v>
      </c>
      <c r="I162" s="139" t="s">
        <v>334</v>
      </c>
      <c r="J162" s="136" t="str">
        <f t="shared" si="20"/>
        <v>B</v>
      </c>
      <c r="K162" s="136" t="s">
        <v>295</v>
      </c>
      <c r="L162" s="136" t="s">
        <v>296</v>
      </c>
      <c r="M162" s="136" t="s">
        <v>297</v>
      </c>
      <c r="N162" s="136" t="s">
        <v>298</v>
      </c>
      <c r="O162" s="136" t="str">
        <f t="shared" si="21"/>
        <v>B</v>
      </c>
      <c r="P162" s="113" t="s">
        <v>295</v>
      </c>
      <c r="Q162" s="136" t="s">
        <v>296</v>
      </c>
      <c r="R162" s="178"/>
    </row>
    <row r="163" spans="1:18" ht="13.5">
      <c r="A163" s="463" t="s">
        <v>509</v>
      </c>
      <c r="B163" s="464"/>
      <c r="C163" s="464"/>
      <c r="D163" s="464"/>
      <c r="E163" s="464"/>
      <c r="F163" s="464"/>
      <c r="G163" s="464"/>
      <c r="H163" s="464"/>
      <c r="I163" s="464"/>
      <c r="J163" s="464"/>
      <c r="K163" s="464"/>
      <c r="L163" s="464"/>
      <c r="M163" s="464"/>
      <c r="N163" s="464"/>
      <c r="O163" s="464"/>
      <c r="P163" s="464"/>
      <c r="Q163" s="464"/>
      <c r="R163" s="465"/>
    </row>
    <row r="164" spans="1:18" ht="14.25">
      <c r="A164" s="100" t="s">
        <v>402</v>
      </c>
      <c r="B164" s="128" t="s">
        <v>403</v>
      </c>
      <c r="C164" s="129"/>
      <c r="D164" s="130"/>
      <c r="E164" s="131"/>
      <c r="F164" s="132"/>
      <c r="G164" s="132"/>
      <c r="H164" s="132"/>
      <c r="I164" s="133"/>
      <c r="J164" s="132"/>
      <c r="K164" s="132"/>
      <c r="L164" s="132"/>
      <c r="M164" s="132"/>
      <c r="N164" s="132"/>
      <c r="O164" s="132"/>
      <c r="P164" s="132"/>
      <c r="Q164" s="132"/>
      <c r="R164" s="134"/>
    </row>
    <row r="165" spans="1:18" ht="15">
      <c r="A165" s="122">
        <v>1</v>
      </c>
      <c r="B165" s="111" t="s">
        <v>1312</v>
      </c>
      <c r="C165" s="184" t="s">
        <v>491</v>
      </c>
      <c r="D165" s="185" t="s">
        <v>63</v>
      </c>
      <c r="E165" s="185" t="s">
        <v>68</v>
      </c>
      <c r="F165" s="111">
        <v>3</v>
      </c>
      <c r="G165" s="111">
        <v>6</v>
      </c>
      <c r="H165" s="111">
        <v>1</v>
      </c>
      <c r="I165" s="215" t="s">
        <v>334</v>
      </c>
      <c r="J165" s="122" t="str">
        <f t="shared" ref="J165:J179" si="22">Q165</f>
        <v>B</v>
      </c>
      <c r="K165" s="122" t="s">
        <v>295</v>
      </c>
      <c r="L165" s="122" t="s">
        <v>296</v>
      </c>
      <c r="M165" s="122" t="s">
        <v>297</v>
      </c>
      <c r="N165" s="122" t="s">
        <v>298</v>
      </c>
      <c r="O165" s="113" t="str">
        <f t="shared" ref="O165:O179" si="23">Q165</f>
        <v>B</v>
      </c>
      <c r="P165" s="122" t="s">
        <v>295</v>
      </c>
      <c r="Q165" s="122" t="s">
        <v>296</v>
      </c>
      <c r="R165" s="176"/>
    </row>
    <row r="166" spans="1:18" ht="15">
      <c r="A166" s="113">
        <v>2</v>
      </c>
      <c r="B166" s="113" t="s">
        <v>1313</v>
      </c>
      <c r="C166" s="188" t="s">
        <v>492</v>
      </c>
      <c r="D166" s="189" t="s">
        <v>63</v>
      </c>
      <c r="E166" s="189" t="s">
        <v>68</v>
      </c>
      <c r="F166" s="113">
        <v>5.5</v>
      </c>
      <c r="G166" s="113">
        <v>5.8</v>
      </c>
      <c r="H166" s="113">
        <v>1</v>
      </c>
      <c r="I166" s="213" t="s">
        <v>334</v>
      </c>
      <c r="J166" s="122" t="str">
        <f t="shared" si="22"/>
        <v>B</v>
      </c>
      <c r="K166" s="113" t="s">
        <v>295</v>
      </c>
      <c r="L166" s="113" t="s">
        <v>296</v>
      </c>
      <c r="M166" s="113" t="s">
        <v>297</v>
      </c>
      <c r="N166" s="113" t="s">
        <v>298</v>
      </c>
      <c r="O166" s="113" t="str">
        <f t="shared" si="23"/>
        <v>B</v>
      </c>
      <c r="P166" s="113" t="s">
        <v>295</v>
      </c>
      <c r="Q166" s="113" t="s">
        <v>296</v>
      </c>
      <c r="R166" s="177"/>
    </row>
    <row r="167" spans="1:18" ht="15">
      <c r="A167" s="122">
        <v>3</v>
      </c>
      <c r="B167" s="113" t="s">
        <v>1314</v>
      </c>
      <c r="C167" s="188" t="s">
        <v>493</v>
      </c>
      <c r="D167" s="189" t="s">
        <v>63</v>
      </c>
      <c r="E167" s="189" t="s">
        <v>68</v>
      </c>
      <c r="F167" s="113">
        <v>3.5</v>
      </c>
      <c r="G167" s="113">
        <v>6</v>
      </c>
      <c r="H167" s="113">
        <v>1</v>
      </c>
      <c r="I167" s="213" t="s">
        <v>334</v>
      </c>
      <c r="J167" s="122" t="str">
        <f t="shared" si="22"/>
        <v>B</v>
      </c>
      <c r="K167" s="113" t="s">
        <v>295</v>
      </c>
      <c r="L167" s="113" t="s">
        <v>296</v>
      </c>
      <c r="M167" s="113" t="s">
        <v>297</v>
      </c>
      <c r="N167" s="113" t="s">
        <v>298</v>
      </c>
      <c r="O167" s="113" t="str">
        <f t="shared" si="23"/>
        <v>B</v>
      </c>
      <c r="P167" s="113" t="s">
        <v>295</v>
      </c>
      <c r="Q167" s="113" t="s">
        <v>296</v>
      </c>
      <c r="R167" s="177"/>
    </row>
    <row r="168" spans="1:18" ht="15">
      <c r="A168" s="113">
        <v>4</v>
      </c>
      <c r="B168" s="113" t="s">
        <v>1315</v>
      </c>
      <c r="C168" s="188" t="s">
        <v>494</v>
      </c>
      <c r="D168" s="189" t="s">
        <v>63</v>
      </c>
      <c r="E168" s="189" t="s">
        <v>68</v>
      </c>
      <c r="F168" s="113">
        <v>3.5</v>
      </c>
      <c r="G168" s="113">
        <v>6</v>
      </c>
      <c r="H168" s="113">
        <v>1</v>
      </c>
      <c r="I168" s="213" t="s">
        <v>334</v>
      </c>
      <c r="J168" s="122" t="str">
        <f t="shared" si="22"/>
        <v>S</v>
      </c>
      <c r="K168" s="113" t="s">
        <v>295</v>
      </c>
      <c r="L168" s="113" t="s">
        <v>296</v>
      </c>
      <c r="M168" s="113" t="s">
        <v>297</v>
      </c>
      <c r="N168" s="113" t="s">
        <v>298</v>
      </c>
      <c r="O168" s="113" t="str">
        <f t="shared" si="23"/>
        <v>S</v>
      </c>
      <c r="P168" s="113" t="s">
        <v>295</v>
      </c>
      <c r="Q168" s="113" t="s">
        <v>310</v>
      </c>
      <c r="R168" s="177"/>
    </row>
    <row r="169" spans="1:18" ht="15">
      <c r="A169" s="122">
        <v>5</v>
      </c>
      <c r="B169" s="113" t="s">
        <v>1316</v>
      </c>
      <c r="C169" s="188" t="s">
        <v>495</v>
      </c>
      <c r="D169" s="189" t="s">
        <v>63</v>
      </c>
      <c r="E169" s="189" t="s">
        <v>68</v>
      </c>
      <c r="F169" s="113">
        <v>3</v>
      </c>
      <c r="G169" s="113">
        <v>6.5</v>
      </c>
      <c r="H169" s="113">
        <v>1</v>
      </c>
      <c r="I169" s="213" t="s">
        <v>334</v>
      </c>
      <c r="J169" s="122" t="str">
        <f t="shared" si="22"/>
        <v>B</v>
      </c>
      <c r="K169" s="113" t="s">
        <v>295</v>
      </c>
      <c r="L169" s="113" t="s">
        <v>296</v>
      </c>
      <c r="M169" s="113" t="s">
        <v>297</v>
      </c>
      <c r="N169" s="113" t="s">
        <v>298</v>
      </c>
      <c r="O169" s="113" t="str">
        <f t="shared" si="23"/>
        <v>B</v>
      </c>
      <c r="P169" s="113" t="s">
        <v>295</v>
      </c>
      <c r="Q169" s="113" t="s">
        <v>296</v>
      </c>
      <c r="R169" s="177"/>
    </row>
    <row r="170" spans="1:18" ht="15">
      <c r="A170" s="113">
        <v>6</v>
      </c>
      <c r="B170" s="113" t="s">
        <v>1317</v>
      </c>
      <c r="C170" s="188" t="s">
        <v>481</v>
      </c>
      <c r="D170" s="189" t="s">
        <v>63</v>
      </c>
      <c r="E170" s="189" t="s">
        <v>68</v>
      </c>
      <c r="F170" s="113">
        <v>3</v>
      </c>
      <c r="G170" s="113">
        <v>6.5</v>
      </c>
      <c r="H170" s="113">
        <v>1</v>
      </c>
      <c r="I170" s="213" t="s">
        <v>334</v>
      </c>
      <c r="J170" s="122" t="str">
        <f t="shared" si="22"/>
        <v>B</v>
      </c>
      <c r="K170" s="113" t="s">
        <v>295</v>
      </c>
      <c r="L170" s="113" t="s">
        <v>296</v>
      </c>
      <c r="M170" s="113" t="s">
        <v>297</v>
      </c>
      <c r="N170" s="113" t="s">
        <v>298</v>
      </c>
      <c r="O170" s="113" t="str">
        <f t="shared" si="23"/>
        <v>B</v>
      </c>
      <c r="P170" s="113" t="s">
        <v>295</v>
      </c>
      <c r="Q170" s="113" t="s">
        <v>296</v>
      </c>
      <c r="R170" s="177"/>
    </row>
    <row r="171" spans="1:18" ht="15">
      <c r="A171" s="122">
        <v>7</v>
      </c>
      <c r="B171" s="113" t="s">
        <v>1318</v>
      </c>
      <c r="C171" s="188" t="s">
        <v>141</v>
      </c>
      <c r="D171" s="189" t="s">
        <v>63</v>
      </c>
      <c r="E171" s="189" t="s">
        <v>68</v>
      </c>
      <c r="F171" s="113">
        <v>3.5</v>
      </c>
      <c r="G171" s="113">
        <v>6</v>
      </c>
      <c r="H171" s="113">
        <v>1</v>
      </c>
      <c r="I171" s="213" t="s">
        <v>334</v>
      </c>
      <c r="J171" s="122" t="str">
        <f t="shared" si="22"/>
        <v>B</v>
      </c>
      <c r="K171" s="113" t="s">
        <v>295</v>
      </c>
      <c r="L171" s="113" t="s">
        <v>296</v>
      </c>
      <c r="M171" s="113" t="s">
        <v>297</v>
      </c>
      <c r="N171" s="113" t="s">
        <v>298</v>
      </c>
      <c r="O171" s="113" t="str">
        <f t="shared" si="23"/>
        <v>B</v>
      </c>
      <c r="P171" s="113" t="s">
        <v>295</v>
      </c>
      <c r="Q171" s="113" t="s">
        <v>296</v>
      </c>
      <c r="R171" s="177"/>
    </row>
    <row r="172" spans="1:18" ht="15">
      <c r="A172" s="113">
        <v>8</v>
      </c>
      <c r="B172" s="113" t="s">
        <v>1319</v>
      </c>
      <c r="C172" s="188" t="s">
        <v>405</v>
      </c>
      <c r="D172" s="189" t="s">
        <v>63</v>
      </c>
      <c r="E172" s="189" t="s">
        <v>68</v>
      </c>
      <c r="F172" s="113">
        <v>4</v>
      </c>
      <c r="G172" s="113">
        <v>4</v>
      </c>
      <c r="H172" s="113">
        <v>1</v>
      </c>
      <c r="I172" s="213" t="s">
        <v>294</v>
      </c>
      <c r="J172" s="96" t="str">
        <f t="shared" si="22"/>
        <v>B</v>
      </c>
      <c r="K172" s="121" t="s">
        <v>295</v>
      </c>
      <c r="L172" s="121" t="s">
        <v>296</v>
      </c>
      <c r="M172" s="121" t="s">
        <v>297</v>
      </c>
      <c r="N172" s="121" t="s">
        <v>298</v>
      </c>
      <c r="O172" s="113" t="str">
        <f t="shared" si="23"/>
        <v>B</v>
      </c>
      <c r="P172" s="113" t="s">
        <v>295</v>
      </c>
      <c r="Q172" s="121" t="s">
        <v>296</v>
      </c>
      <c r="R172" s="177"/>
    </row>
    <row r="173" spans="1:18" ht="15">
      <c r="A173" s="113">
        <v>9</v>
      </c>
      <c r="B173" s="113" t="s">
        <v>1320</v>
      </c>
      <c r="C173" s="188" t="s">
        <v>404</v>
      </c>
      <c r="D173" s="189" t="s">
        <v>68</v>
      </c>
      <c r="E173" s="189" t="s">
        <v>87</v>
      </c>
      <c r="F173" s="113">
        <v>2.6</v>
      </c>
      <c r="G173" s="113">
        <v>5</v>
      </c>
      <c r="H173" s="113">
        <v>1</v>
      </c>
      <c r="I173" s="213" t="s">
        <v>294</v>
      </c>
      <c r="J173" s="171" t="str">
        <f t="shared" si="22"/>
        <v>B</v>
      </c>
      <c r="K173" s="121" t="s">
        <v>295</v>
      </c>
      <c r="L173" s="121" t="s">
        <v>296</v>
      </c>
      <c r="M173" s="121" t="s">
        <v>297</v>
      </c>
      <c r="N173" s="121" t="s">
        <v>298</v>
      </c>
      <c r="O173" s="113" t="str">
        <f t="shared" si="23"/>
        <v>B</v>
      </c>
      <c r="P173" s="113" t="s">
        <v>295</v>
      </c>
      <c r="Q173" s="121" t="s">
        <v>296</v>
      </c>
      <c r="R173" s="177"/>
    </row>
    <row r="174" spans="1:18" ht="15">
      <c r="A174" s="113">
        <v>10</v>
      </c>
      <c r="B174" s="113" t="s">
        <v>1321</v>
      </c>
      <c r="C174" s="188" t="s">
        <v>406</v>
      </c>
      <c r="D174" s="189" t="s">
        <v>68</v>
      </c>
      <c r="E174" s="189" t="s">
        <v>87</v>
      </c>
      <c r="F174" s="113">
        <v>3.5</v>
      </c>
      <c r="G174" s="113">
        <v>6</v>
      </c>
      <c r="H174" s="113">
        <v>1</v>
      </c>
      <c r="I174" s="213" t="s">
        <v>294</v>
      </c>
      <c r="J174" s="171" t="str">
        <f t="shared" si="22"/>
        <v>B</v>
      </c>
      <c r="K174" s="121" t="s">
        <v>295</v>
      </c>
      <c r="L174" s="121" t="s">
        <v>296</v>
      </c>
      <c r="M174" s="121" t="s">
        <v>297</v>
      </c>
      <c r="N174" s="121" t="s">
        <v>298</v>
      </c>
      <c r="O174" s="113" t="str">
        <f t="shared" si="23"/>
        <v>B</v>
      </c>
      <c r="P174" s="113" t="s">
        <v>295</v>
      </c>
      <c r="Q174" s="121" t="s">
        <v>296</v>
      </c>
      <c r="R174" s="177"/>
    </row>
    <row r="175" spans="1:18" ht="15">
      <c r="A175" s="113">
        <v>11</v>
      </c>
      <c r="B175" s="113" t="s">
        <v>1322</v>
      </c>
      <c r="C175" s="188" t="s">
        <v>1562</v>
      </c>
      <c r="D175" s="189" t="s">
        <v>87</v>
      </c>
      <c r="E175" s="189" t="s">
        <v>206</v>
      </c>
      <c r="F175" s="113">
        <v>5</v>
      </c>
      <c r="G175" s="113">
        <v>4</v>
      </c>
      <c r="H175" s="113">
        <v>1</v>
      </c>
      <c r="I175" s="213" t="s">
        <v>334</v>
      </c>
      <c r="J175" s="171" t="str">
        <f t="shared" si="22"/>
        <v>B</v>
      </c>
      <c r="K175" s="121" t="s">
        <v>295</v>
      </c>
      <c r="L175" s="121" t="s">
        <v>296</v>
      </c>
      <c r="M175" s="121" t="s">
        <v>297</v>
      </c>
      <c r="N175" s="121" t="s">
        <v>298</v>
      </c>
      <c r="O175" s="113" t="str">
        <f t="shared" si="23"/>
        <v>B</v>
      </c>
      <c r="P175" s="113" t="s">
        <v>295</v>
      </c>
      <c r="Q175" s="121" t="s">
        <v>296</v>
      </c>
      <c r="R175" s="177"/>
    </row>
    <row r="176" spans="1:18" ht="15">
      <c r="A176" s="113">
        <v>12</v>
      </c>
      <c r="B176" s="113" t="s">
        <v>1323</v>
      </c>
      <c r="C176" s="188" t="s">
        <v>410</v>
      </c>
      <c r="D176" s="189" t="s">
        <v>87</v>
      </c>
      <c r="E176" s="189" t="s">
        <v>206</v>
      </c>
      <c r="F176" s="113">
        <v>2</v>
      </c>
      <c r="G176" s="113">
        <v>4</v>
      </c>
      <c r="H176" s="113">
        <v>1</v>
      </c>
      <c r="I176" s="213" t="s">
        <v>334</v>
      </c>
      <c r="J176" s="171" t="str">
        <f t="shared" si="22"/>
        <v>B</v>
      </c>
      <c r="K176" s="121" t="s">
        <v>295</v>
      </c>
      <c r="L176" s="121" t="s">
        <v>296</v>
      </c>
      <c r="M176" s="121" t="s">
        <v>297</v>
      </c>
      <c r="N176" s="121" t="s">
        <v>298</v>
      </c>
      <c r="O176" s="113" t="str">
        <f t="shared" si="23"/>
        <v>B</v>
      </c>
      <c r="P176" s="113" t="s">
        <v>295</v>
      </c>
      <c r="Q176" s="121" t="s">
        <v>296</v>
      </c>
      <c r="R176" s="177"/>
    </row>
    <row r="177" spans="1:18" ht="15">
      <c r="A177" s="113">
        <v>13</v>
      </c>
      <c r="B177" s="113" t="s">
        <v>1324</v>
      </c>
      <c r="C177" s="188" t="s">
        <v>407</v>
      </c>
      <c r="D177" s="189" t="s">
        <v>227</v>
      </c>
      <c r="E177" s="189" t="s">
        <v>228</v>
      </c>
      <c r="F177" s="113">
        <v>5</v>
      </c>
      <c r="G177" s="113">
        <v>4</v>
      </c>
      <c r="H177" s="113">
        <v>1</v>
      </c>
      <c r="I177" s="213" t="s">
        <v>334</v>
      </c>
      <c r="J177" s="171" t="str">
        <f t="shared" si="22"/>
        <v>B</v>
      </c>
      <c r="K177" s="121" t="s">
        <v>295</v>
      </c>
      <c r="L177" s="121" t="s">
        <v>296</v>
      </c>
      <c r="M177" s="121" t="s">
        <v>297</v>
      </c>
      <c r="N177" s="121" t="s">
        <v>298</v>
      </c>
      <c r="O177" s="113" t="str">
        <f t="shared" si="23"/>
        <v>B</v>
      </c>
      <c r="P177" s="113" t="s">
        <v>295</v>
      </c>
      <c r="Q177" s="121" t="s">
        <v>296</v>
      </c>
      <c r="R177" s="177"/>
    </row>
    <row r="178" spans="1:18" ht="15">
      <c r="A178" s="113">
        <v>14</v>
      </c>
      <c r="B178" s="113" t="s">
        <v>1325</v>
      </c>
      <c r="C178" s="188" t="s">
        <v>618</v>
      </c>
      <c r="D178" s="189" t="s">
        <v>227</v>
      </c>
      <c r="E178" s="189" t="s">
        <v>228</v>
      </c>
      <c r="F178" s="113">
        <v>5</v>
      </c>
      <c r="G178" s="113">
        <v>4</v>
      </c>
      <c r="H178" s="113">
        <v>1</v>
      </c>
      <c r="I178" s="191" t="s">
        <v>334</v>
      </c>
      <c r="J178" s="171" t="str">
        <f t="shared" si="22"/>
        <v>B</v>
      </c>
      <c r="K178" s="121" t="s">
        <v>295</v>
      </c>
      <c r="L178" s="121" t="s">
        <v>296</v>
      </c>
      <c r="M178" s="121" t="s">
        <v>297</v>
      </c>
      <c r="N178" s="121" t="s">
        <v>298</v>
      </c>
      <c r="O178" s="113" t="str">
        <f t="shared" si="23"/>
        <v>B</v>
      </c>
      <c r="P178" s="113" t="s">
        <v>295</v>
      </c>
      <c r="Q178" s="121" t="s">
        <v>296</v>
      </c>
      <c r="R178" s="177"/>
    </row>
    <row r="179" spans="1:18" ht="15">
      <c r="A179" s="113">
        <v>15</v>
      </c>
      <c r="B179" s="136" t="s">
        <v>1326</v>
      </c>
      <c r="C179" s="195" t="s">
        <v>408</v>
      </c>
      <c r="D179" s="197" t="s">
        <v>227</v>
      </c>
      <c r="E179" s="197" t="s">
        <v>228</v>
      </c>
      <c r="F179" s="136">
        <v>2</v>
      </c>
      <c r="G179" s="136">
        <v>4</v>
      </c>
      <c r="H179" s="136">
        <v>1</v>
      </c>
      <c r="I179" s="200" t="s">
        <v>334</v>
      </c>
      <c r="J179" s="171" t="str">
        <f t="shared" si="22"/>
        <v>B</v>
      </c>
      <c r="K179" s="121" t="s">
        <v>295</v>
      </c>
      <c r="L179" s="121" t="s">
        <v>296</v>
      </c>
      <c r="M179" s="121" t="s">
        <v>297</v>
      </c>
      <c r="N179" s="121" t="s">
        <v>298</v>
      </c>
      <c r="O179" s="113" t="str">
        <f t="shared" si="23"/>
        <v>B</v>
      </c>
      <c r="P179" s="113" t="s">
        <v>295</v>
      </c>
      <c r="Q179" s="121" t="s">
        <v>296</v>
      </c>
      <c r="R179" s="178"/>
    </row>
    <row r="180" spans="1:18" ht="13.5">
      <c r="A180" s="463" t="s">
        <v>1655</v>
      </c>
      <c r="B180" s="464"/>
      <c r="C180" s="464"/>
      <c r="D180" s="464"/>
      <c r="E180" s="464"/>
      <c r="F180" s="464"/>
      <c r="G180" s="464"/>
      <c r="H180" s="464"/>
      <c r="I180" s="464"/>
      <c r="J180" s="464"/>
      <c r="K180" s="464"/>
      <c r="L180" s="464"/>
      <c r="M180" s="464"/>
      <c r="N180" s="464"/>
      <c r="O180" s="464"/>
      <c r="P180" s="464"/>
      <c r="Q180" s="464"/>
      <c r="R180" s="465"/>
    </row>
    <row r="181" spans="1:18" ht="14.25">
      <c r="A181" s="100" t="s">
        <v>412</v>
      </c>
      <c r="B181" s="128" t="s">
        <v>413</v>
      </c>
      <c r="C181" s="129"/>
      <c r="D181" s="130"/>
      <c r="E181" s="131"/>
      <c r="F181" s="132"/>
      <c r="G181" s="132"/>
      <c r="H181" s="132"/>
      <c r="I181" s="133"/>
      <c r="J181" s="132"/>
      <c r="K181" s="132"/>
      <c r="L181" s="132"/>
      <c r="M181" s="132"/>
      <c r="N181" s="132"/>
      <c r="O181" s="132"/>
      <c r="P181" s="132"/>
      <c r="Q181" s="132"/>
      <c r="R181" s="134"/>
    </row>
    <row r="182" spans="1:18" ht="15">
      <c r="A182" s="122">
        <v>1</v>
      </c>
      <c r="B182" s="111" t="s">
        <v>1297</v>
      </c>
      <c r="C182" s="184" t="s">
        <v>142</v>
      </c>
      <c r="D182" s="185" t="s">
        <v>142</v>
      </c>
      <c r="E182" s="185" t="s">
        <v>143</v>
      </c>
      <c r="F182" s="111">
        <v>4.2</v>
      </c>
      <c r="G182" s="111">
        <v>6</v>
      </c>
      <c r="H182" s="111">
        <v>1</v>
      </c>
      <c r="I182" s="187" t="s">
        <v>334</v>
      </c>
      <c r="J182" s="122" t="str">
        <f>Q182</f>
        <v>B</v>
      </c>
      <c r="K182" s="122" t="s">
        <v>295</v>
      </c>
      <c r="L182" s="122" t="s">
        <v>296</v>
      </c>
      <c r="M182" s="122" t="s">
        <v>297</v>
      </c>
      <c r="N182" s="122" t="s">
        <v>298</v>
      </c>
      <c r="O182" s="113" t="str">
        <f t="shared" ref="O182:O196" si="24">Q182</f>
        <v>B</v>
      </c>
      <c r="P182" s="122" t="s">
        <v>295</v>
      </c>
      <c r="Q182" s="122" t="s">
        <v>296</v>
      </c>
      <c r="R182" s="176"/>
    </row>
    <row r="183" spans="1:18" ht="15">
      <c r="A183" s="113">
        <v>2</v>
      </c>
      <c r="B183" s="113" t="s">
        <v>1298</v>
      </c>
      <c r="C183" s="188" t="s">
        <v>144</v>
      </c>
      <c r="D183" s="189" t="s">
        <v>142</v>
      </c>
      <c r="E183" s="189" t="s">
        <v>143</v>
      </c>
      <c r="F183" s="113">
        <v>1.3</v>
      </c>
      <c r="G183" s="113">
        <v>6</v>
      </c>
      <c r="H183" s="113">
        <v>1</v>
      </c>
      <c r="I183" s="191" t="s">
        <v>334</v>
      </c>
      <c r="J183" s="122" t="str">
        <f>Q183</f>
        <v>B</v>
      </c>
      <c r="K183" s="113" t="s">
        <v>295</v>
      </c>
      <c r="L183" s="113" t="s">
        <v>296</v>
      </c>
      <c r="M183" s="113" t="s">
        <v>297</v>
      </c>
      <c r="N183" s="113" t="s">
        <v>298</v>
      </c>
      <c r="O183" s="113" t="str">
        <f t="shared" si="24"/>
        <v>B</v>
      </c>
      <c r="P183" s="113" t="s">
        <v>295</v>
      </c>
      <c r="Q183" s="113" t="s">
        <v>296</v>
      </c>
      <c r="R183" s="177"/>
    </row>
    <row r="184" spans="1:18" ht="15">
      <c r="A184" s="122">
        <v>3</v>
      </c>
      <c r="B184" s="113" t="s">
        <v>1299</v>
      </c>
      <c r="C184" s="188" t="s">
        <v>414</v>
      </c>
      <c r="D184" s="189" t="s">
        <v>142</v>
      </c>
      <c r="E184" s="189" t="s">
        <v>143</v>
      </c>
      <c r="F184" s="113">
        <v>21.7</v>
      </c>
      <c r="G184" s="113">
        <v>4</v>
      </c>
      <c r="H184" s="113">
        <v>3</v>
      </c>
      <c r="I184" s="191" t="s">
        <v>294</v>
      </c>
      <c r="J184" s="122" t="s">
        <v>296</v>
      </c>
      <c r="K184" s="113" t="s">
        <v>295</v>
      </c>
      <c r="L184" s="113" t="str">
        <f>Q184</f>
        <v>B</v>
      </c>
      <c r="M184" s="113" t="s">
        <v>297</v>
      </c>
      <c r="N184" s="113" t="s">
        <v>298</v>
      </c>
      <c r="O184" s="113" t="str">
        <f t="shared" si="24"/>
        <v>B</v>
      </c>
      <c r="P184" s="113" t="s">
        <v>295</v>
      </c>
      <c r="Q184" s="113" t="s">
        <v>296</v>
      </c>
      <c r="R184" s="177"/>
    </row>
    <row r="185" spans="1:18" ht="15">
      <c r="A185" s="113">
        <v>4</v>
      </c>
      <c r="B185" s="113" t="s">
        <v>1300</v>
      </c>
      <c r="C185" s="188" t="s">
        <v>415</v>
      </c>
      <c r="D185" s="189" t="s">
        <v>142</v>
      </c>
      <c r="E185" s="189" t="s">
        <v>143</v>
      </c>
      <c r="F185" s="113">
        <v>6</v>
      </c>
      <c r="G185" s="113">
        <v>5</v>
      </c>
      <c r="H185" s="113">
        <v>1</v>
      </c>
      <c r="I185" s="191" t="s">
        <v>294</v>
      </c>
      <c r="J185" s="122" t="str">
        <f>Q185</f>
        <v>B</v>
      </c>
      <c r="K185" s="113" t="s">
        <v>295</v>
      </c>
      <c r="L185" s="113" t="s">
        <v>296</v>
      </c>
      <c r="M185" s="113" t="s">
        <v>297</v>
      </c>
      <c r="N185" s="113" t="s">
        <v>298</v>
      </c>
      <c r="O185" s="113" t="str">
        <f t="shared" si="24"/>
        <v>B</v>
      </c>
      <c r="P185" s="113" t="s">
        <v>295</v>
      </c>
      <c r="Q185" s="113" t="s">
        <v>296</v>
      </c>
      <c r="R185" s="177"/>
    </row>
    <row r="186" spans="1:18" ht="15">
      <c r="A186" s="122">
        <v>5</v>
      </c>
      <c r="B186" s="113" t="s">
        <v>1301</v>
      </c>
      <c r="C186" s="188" t="s">
        <v>416</v>
      </c>
      <c r="D186" s="189" t="s">
        <v>143</v>
      </c>
      <c r="E186" s="189" t="s">
        <v>147</v>
      </c>
      <c r="F186" s="113">
        <v>6</v>
      </c>
      <c r="G186" s="113">
        <v>5</v>
      </c>
      <c r="H186" s="113">
        <v>1</v>
      </c>
      <c r="I186" s="191" t="s">
        <v>334</v>
      </c>
      <c r="J186" s="122" t="str">
        <f>Q186</f>
        <v>B</v>
      </c>
      <c r="K186" s="113" t="s">
        <v>295</v>
      </c>
      <c r="L186" s="113" t="s">
        <v>296</v>
      </c>
      <c r="M186" s="113" t="s">
        <v>297</v>
      </c>
      <c r="N186" s="113" t="s">
        <v>298</v>
      </c>
      <c r="O186" s="113" t="str">
        <f t="shared" si="24"/>
        <v>B</v>
      </c>
      <c r="P186" s="113" t="s">
        <v>295</v>
      </c>
      <c r="Q186" s="113" t="s">
        <v>296</v>
      </c>
      <c r="R186" s="177"/>
    </row>
    <row r="187" spans="1:18" ht="15">
      <c r="A187" s="113">
        <v>6</v>
      </c>
      <c r="B187" s="113" t="s">
        <v>1302</v>
      </c>
      <c r="C187" s="188" t="s">
        <v>143</v>
      </c>
      <c r="D187" s="189" t="s">
        <v>143</v>
      </c>
      <c r="E187" s="189" t="s">
        <v>147</v>
      </c>
      <c r="F187" s="113">
        <v>4</v>
      </c>
      <c r="G187" s="113">
        <v>5</v>
      </c>
      <c r="H187" s="113">
        <v>1</v>
      </c>
      <c r="I187" s="191" t="s">
        <v>294</v>
      </c>
      <c r="J187" s="122" t="s">
        <v>310</v>
      </c>
      <c r="K187" s="113" t="s">
        <v>295</v>
      </c>
      <c r="L187" s="113" t="str">
        <f>O187</f>
        <v>S</v>
      </c>
      <c r="M187" s="113" t="s">
        <v>297</v>
      </c>
      <c r="N187" s="113" t="s">
        <v>298</v>
      </c>
      <c r="O187" s="113" t="str">
        <f t="shared" si="24"/>
        <v>S</v>
      </c>
      <c r="P187" s="113" t="s">
        <v>295</v>
      </c>
      <c r="Q187" s="113" t="s">
        <v>310</v>
      </c>
      <c r="R187" s="177"/>
    </row>
    <row r="188" spans="1:18" ht="15">
      <c r="A188" s="122">
        <v>7</v>
      </c>
      <c r="B188" s="113" t="s">
        <v>1303</v>
      </c>
      <c r="C188" s="188" t="s">
        <v>417</v>
      </c>
      <c r="D188" s="189" t="s">
        <v>143</v>
      </c>
      <c r="E188" s="189" t="s">
        <v>147</v>
      </c>
      <c r="F188" s="113">
        <v>4</v>
      </c>
      <c r="G188" s="113">
        <v>6</v>
      </c>
      <c r="H188" s="113">
        <v>1</v>
      </c>
      <c r="I188" s="191" t="s">
        <v>334</v>
      </c>
      <c r="J188" s="122" t="str">
        <f t="shared" ref="J188:J196" si="25">Q188</f>
        <v>B</v>
      </c>
      <c r="K188" s="113" t="s">
        <v>295</v>
      </c>
      <c r="L188" s="113" t="s">
        <v>296</v>
      </c>
      <c r="M188" s="113" t="s">
        <v>297</v>
      </c>
      <c r="N188" s="113" t="s">
        <v>298</v>
      </c>
      <c r="O188" s="113" t="str">
        <f t="shared" si="24"/>
        <v>B</v>
      </c>
      <c r="P188" s="113" t="s">
        <v>295</v>
      </c>
      <c r="Q188" s="113" t="s">
        <v>296</v>
      </c>
      <c r="R188" s="177"/>
    </row>
    <row r="189" spans="1:18" ht="15">
      <c r="A189" s="113">
        <v>8</v>
      </c>
      <c r="B189" s="113" t="s">
        <v>1304</v>
      </c>
      <c r="C189" s="188" t="s">
        <v>418</v>
      </c>
      <c r="D189" s="189" t="s">
        <v>143</v>
      </c>
      <c r="E189" s="189" t="s">
        <v>147</v>
      </c>
      <c r="F189" s="113">
        <v>6</v>
      </c>
      <c r="G189" s="113">
        <v>5</v>
      </c>
      <c r="H189" s="113">
        <v>1</v>
      </c>
      <c r="I189" s="191" t="s">
        <v>334</v>
      </c>
      <c r="J189" s="96" t="str">
        <f t="shared" si="25"/>
        <v>B</v>
      </c>
      <c r="K189" s="121" t="s">
        <v>295</v>
      </c>
      <c r="L189" s="121" t="s">
        <v>296</v>
      </c>
      <c r="M189" s="121" t="s">
        <v>297</v>
      </c>
      <c r="N189" s="121" t="s">
        <v>298</v>
      </c>
      <c r="O189" s="113" t="str">
        <f t="shared" si="24"/>
        <v>B</v>
      </c>
      <c r="P189" s="113" t="s">
        <v>295</v>
      </c>
      <c r="Q189" s="121" t="s">
        <v>296</v>
      </c>
      <c r="R189" s="177"/>
    </row>
    <row r="190" spans="1:18" ht="15">
      <c r="A190" s="113">
        <v>9</v>
      </c>
      <c r="B190" s="113" t="s">
        <v>1305</v>
      </c>
      <c r="C190" s="188" t="s">
        <v>206</v>
      </c>
      <c r="D190" s="189" t="s">
        <v>206</v>
      </c>
      <c r="E190" s="189" t="s">
        <v>207</v>
      </c>
      <c r="F190" s="113">
        <v>4.2</v>
      </c>
      <c r="G190" s="113">
        <v>4</v>
      </c>
      <c r="H190" s="113">
        <v>1</v>
      </c>
      <c r="I190" s="191" t="s">
        <v>334</v>
      </c>
      <c r="J190" s="171" t="str">
        <f t="shared" si="25"/>
        <v>B</v>
      </c>
      <c r="K190" s="121" t="s">
        <v>295</v>
      </c>
      <c r="L190" s="121" t="s">
        <v>296</v>
      </c>
      <c r="M190" s="121" t="s">
        <v>297</v>
      </c>
      <c r="N190" s="121" t="s">
        <v>298</v>
      </c>
      <c r="O190" s="113" t="str">
        <f t="shared" si="24"/>
        <v>B</v>
      </c>
      <c r="P190" s="113" t="s">
        <v>295</v>
      </c>
      <c r="Q190" s="121" t="s">
        <v>296</v>
      </c>
      <c r="R190" s="177"/>
    </row>
    <row r="191" spans="1:18" ht="15">
      <c r="A191" s="113">
        <v>10</v>
      </c>
      <c r="B191" s="113" t="s">
        <v>1306</v>
      </c>
      <c r="C191" s="188" t="s">
        <v>421</v>
      </c>
      <c r="D191" s="189" t="s">
        <v>206</v>
      </c>
      <c r="E191" s="189" t="s">
        <v>207</v>
      </c>
      <c r="F191" s="113">
        <v>3.5</v>
      </c>
      <c r="G191" s="113">
        <v>4</v>
      </c>
      <c r="H191" s="113">
        <v>1</v>
      </c>
      <c r="I191" s="191" t="s">
        <v>334</v>
      </c>
      <c r="J191" s="171" t="str">
        <f t="shared" si="25"/>
        <v>B</v>
      </c>
      <c r="K191" s="121" t="s">
        <v>295</v>
      </c>
      <c r="L191" s="121" t="s">
        <v>296</v>
      </c>
      <c r="M191" s="121" t="s">
        <v>297</v>
      </c>
      <c r="N191" s="121" t="s">
        <v>298</v>
      </c>
      <c r="O191" s="113" t="str">
        <f t="shared" si="24"/>
        <v>B</v>
      </c>
      <c r="P191" s="113" t="s">
        <v>295</v>
      </c>
      <c r="Q191" s="121" t="s">
        <v>296</v>
      </c>
      <c r="R191" s="177"/>
    </row>
    <row r="192" spans="1:18" ht="15">
      <c r="A192" s="113">
        <v>11</v>
      </c>
      <c r="B192" s="113" t="s">
        <v>1307</v>
      </c>
      <c r="C192" s="188" t="s">
        <v>422</v>
      </c>
      <c r="D192" s="189" t="s">
        <v>206</v>
      </c>
      <c r="E192" s="189" t="s">
        <v>207</v>
      </c>
      <c r="F192" s="113">
        <v>4.4000000000000004</v>
      </c>
      <c r="G192" s="113">
        <v>4</v>
      </c>
      <c r="H192" s="113">
        <v>1</v>
      </c>
      <c r="I192" s="191" t="s">
        <v>334</v>
      </c>
      <c r="J192" s="171" t="str">
        <f t="shared" si="25"/>
        <v>B</v>
      </c>
      <c r="K192" s="121" t="s">
        <v>295</v>
      </c>
      <c r="L192" s="121" t="s">
        <v>296</v>
      </c>
      <c r="M192" s="121" t="s">
        <v>297</v>
      </c>
      <c r="N192" s="121" t="s">
        <v>298</v>
      </c>
      <c r="O192" s="113" t="str">
        <f t="shared" si="24"/>
        <v>B</v>
      </c>
      <c r="P192" s="113" t="s">
        <v>295</v>
      </c>
      <c r="Q192" s="121" t="s">
        <v>296</v>
      </c>
      <c r="R192" s="177"/>
    </row>
    <row r="193" spans="1:18" ht="15">
      <c r="A193" s="113">
        <v>12</v>
      </c>
      <c r="B193" s="113" t="s">
        <v>1308</v>
      </c>
      <c r="C193" s="188" t="s">
        <v>1560</v>
      </c>
      <c r="D193" s="189" t="s">
        <v>206</v>
      </c>
      <c r="E193" s="189" t="s">
        <v>207</v>
      </c>
      <c r="F193" s="113">
        <v>8</v>
      </c>
      <c r="G193" s="113">
        <v>4</v>
      </c>
      <c r="H193" s="113">
        <v>1</v>
      </c>
      <c r="I193" s="191" t="s">
        <v>334</v>
      </c>
      <c r="J193" s="171" t="str">
        <f t="shared" si="25"/>
        <v>B</v>
      </c>
      <c r="K193" s="121" t="s">
        <v>295</v>
      </c>
      <c r="L193" s="121" t="s">
        <v>296</v>
      </c>
      <c r="M193" s="121" t="s">
        <v>297</v>
      </c>
      <c r="N193" s="121" t="s">
        <v>298</v>
      </c>
      <c r="O193" s="113" t="str">
        <f t="shared" si="24"/>
        <v>B</v>
      </c>
      <c r="P193" s="113" t="s">
        <v>295</v>
      </c>
      <c r="Q193" s="121" t="s">
        <v>296</v>
      </c>
      <c r="R193" s="177"/>
    </row>
    <row r="194" spans="1:18" ht="15">
      <c r="A194" s="113">
        <v>13</v>
      </c>
      <c r="B194" s="113" t="s">
        <v>1309</v>
      </c>
      <c r="C194" s="188" t="s">
        <v>423</v>
      </c>
      <c r="D194" s="189" t="s">
        <v>206</v>
      </c>
      <c r="E194" s="189" t="s">
        <v>207</v>
      </c>
      <c r="F194" s="113">
        <v>11.2</v>
      </c>
      <c r="G194" s="113">
        <v>4</v>
      </c>
      <c r="H194" s="113">
        <v>1</v>
      </c>
      <c r="I194" s="191" t="s">
        <v>334</v>
      </c>
      <c r="J194" s="171" t="str">
        <f t="shared" si="25"/>
        <v>B</v>
      </c>
      <c r="K194" s="121" t="s">
        <v>295</v>
      </c>
      <c r="L194" s="121" t="s">
        <v>296</v>
      </c>
      <c r="M194" s="121" t="s">
        <v>297</v>
      </c>
      <c r="N194" s="121" t="s">
        <v>298</v>
      </c>
      <c r="O194" s="113" t="str">
        <f t="shared" si="24"/>
        <v>B</v>
      </c>
      <c r="P194" s="113" t="s">
        <v>295</v>
      </c>
      <c r="Q194" s="121" t="s">
        <v>296</v>
      </c>
      <c r="R194" s="177"/>
    </row>
    <row r="195" spans="1:18" ht="15">
      <c r="A195" s="113">
        <v>14</v>
      </c>
      <c r="B195" s="113" t="s">
        <v>1310</v>
      </c>
      <c r="C195" s="188" t="s">
        <v>1561</v>
      </c>
      <c r="D195" s="189" t="s">
        <v>206</v>
      </c>
      <c r="E195" s="189" t="s">
        <v>207</v>
      </c>
      <c r="F195" s="113">
        <v>6</v>
      </c>
      <c r="G195" s="113">
        <v>4</v>
      </c>
      <c r="H195" s="113">
        <v>1</v>
      </c>
      <c r="I195" s="213" t="s">
        <v>334</v>
      </c>
      <c r="J195" s="171" t="str">
        <f t="shared" si="25"/>
        <v>B</v>
      </c>
      <c r="K195" s="121" t="s">
        <v>295</v>
      </c>
      <c r="L195" s="121" t="s">
        <v>296</v>
      </c>
      <c r="M195" s="121" t="s">
        <v>297</v>
      </c>
      <c r="N195" s="121" t="s">
        <v>298</v>
      </c>
      <c r="O195" s="113" t="str">
        <f t="shared" si="24"/>
        <v>B</v>
      </c>
      <c r="P195" s="113" t="s">
        <v>295</v>
      </c>
      <c r="Q195" s="121" t="s">
        <v>296</v>
      </c>
      <c r="R195" s="177"/>
    </row>
    <row r="196" spans="1:18" ht="15">
      <c r="A196" s="113">
        <v>15</v>
      </c>
      <c r="B196" s="136" t="s">
        <v>1311</v>
      </c>
      <c r="C196" s="195" t="s">
        <v>424</v>
      </c>
      <c r="D196" s="197" t="s">
        <v>206</v>
      </c>
      <c r="E196" s="197" t="s">
        <v>207</v>
      </c>
      <c r="F196" s="136">
        <v>12</v>
      </c>
      <c r="G196" s="136">
        <v>4</v>
      </c>
      <c r="H196" s="136">
        <v>1</v>
      </c>
      <c r="I196" s="214" t="s">
        <v>334</v>
      </c>
      <c r="J196" s="171" t="str">
        <f t="shared" si="25"/>
        <v>S</v>
      </c>
      <c r="K196" s="121" t="s">
        <v>295</v>
      </c>
      <c r="L196" s="121" t="s">
        <v>296</v>
      </c>
      <c r="M196" s="121" t="s">
        <v>297</v>
      </c>
      <c r="N196" s="121" t="s">
        <v>298</v>
      </c>
      <c r="O196" s="113" t="str">
        <f t="shared" si="24"/>
        <v>S</v>
      </c>
      <c r="P196" s="113" t="s">
        <v>295</v>
      </c>
      <c r="Q196" s="173" t="s">
        <v>310</v>
      </c>
      <c r="R196" s="178"/>
    </row>
    <row r="197" spans="1:18" ht="13.5">
      <c r="A197" s="463" t="s">
        <v>1655</v>
      </c>
      <c r="B197" s="464"/>
      <c r="C197" s="464"/>
      <c r="D197" s="464"/>
      <c r="E197" s="464"/>
      <c r="F197" s="464"/>
      <c r="G197" s="464"/>
      <c r="H197" s="464"/>
      <c r="I197" s="464"/>
      <c r="J197" s="464"/>
      <c r="K197" s="464"/>
      <c r="L197" s="464"/>
      <c r="M197" s="464"/>
      <c r="N197" s="464"/>
      <c r="O197" s="464"/>
      <c r="P197" s="464"/>
      <c r="Q197" s="464"/>
      <c r="R197" s="465"/>
    </row>
    <row r="198" spans="1:18" ht="14.25">
      <c r="A198" s="100" t="s">
        <v>419</v>
      </c>
      <c r="B198" s="128" t="s">
        <v>420</v>
      </c>
      <c r="C198" s="140"/>
      <c r="D198" s="130"/>
      <c r="E198" s="131"/>
      <c r="F198" s="132"/>
      <c r="G198" s="132"/>
      <c r="H198" s="132"/>
      <c r="I198" s="133"/>
      <c r="J198" s="132"/>
      <c r="K198" s="132"/>
      <c r="L198" s="132"/>
      <c r="M198" s="132"/>
      <c r="N198" s="132"/>
      <c r="O198" s="132"/>
      <c r="P198" s="132"/>
      <c r="Q198" s="132"/>
      <c r="R198" s="134"/>
    </row>
    <row r="199" spans="1:18" ht="15">
      <c r="A199" s="122">
        <v>1</v>
      </c>
      <c r="B199" s="111" t="s">
        <v>1245</v>
      </c>
      <c r="C199" s="184" t="s">
        <v>1553</v>
      </c>
      <c r="D199" s="185" t="s">
        <v>207</v>
      </c>
      <c r="E199" s="185" t="s">
        <v>208</v>
      </c>
      <c r="F199" s="111">
        <v>2</v>
      </c>
      <c r="G199" s="111">
        <v>4</v>
      </c>
      <c r="H199" s="111">
        <v>1</v>
      </c>
      <c r="I199" s="112" t="s">
        <v>334</v>
      </c>
      <c r="J199" s="111" t="str">
        <f t="shared" ref="J199:J230" si="26">Q199</f>
        <v>B</v>
      </c>
      <c r="K199" s="111" t="s">
        <v>295</v>
      </c>
      <c r="L199" s="111" t="s">
        <v>296</v>
      </c>
      <c r="M199" s="122" t="s">
        <v>297</v>
      </c>
      <c r="N199" s="122" t="s">
        <v>298</v>
      </c>
      <c r="O199" s="113" t="str">
        <f t="shared" ref="O199:O230" si="27">Q199</f>
        <v>B</v>
      </c>
      <c r="P199" s="122" t="s">
        <v>295</v>
      </c>
      <c r="Q199" s="122" t="s">
        <v>296</v>
      </c>
      <c r="R199" s="176"/>
    </row>
    <row r="200" spans="1:18" ht="15">
      <c r="A200" s="113">
        <v>2</v>
      </c>
      <c r="B200" s="113" t="s">
        <v>1246</v>
      </c>
      <c r="C200" s="188" t="s">
        <v>207</v>
      </c>
      <c r="D200" s="189" t="s">
        <v>207</v>
      </c>
      <c r="E200" s="189" t="s">
        <v>208</v>
      </c>
      <c r="F200" s="113">
        <v>16.600000000000001</v>
      </c>
      <c r="G200" s="113">
        <v>4</v>
      </c>
      <c r="H200" s="113">
        <v>1</v>
      </c>
      <c r="I200" s="114" t="s">
        <v>334</v>
      </c>
      <c r="J200" s="113" t="str">
        <f t="shared" si="26"/>
        <v>B</v>
      </c>
      <c r="K200" s="113" t="s">
        <v>295</v>
      </c>
      <c r="L200" s="113" t="s">
        <v>296</v>
      </c>
      <c r="M200" s="113" t="s">
        <v>297</v>
      </c>
      <c r="N200" s="113" t="s">
        <v>298</v>
      </c>
      <c r="O200" s="113" t="str">
        <f t="shared" si="27"/>
        <v>B</v>
      </c>
      <c r="P200" s="113" t="s">
        <v>295</v>
      </c>
      <c r="Q200" s="113" t="s">
        <v>296</v>
      </c>
      <c r="R200" s="177"/>
    </row>
    <row r="201" spans="1:18" ht="15">
      <c r="A201" s="122">
        <v>3</v>
      </c>
      <c r="B201" s="113" t="s">
        <v>1247</v>
      </c>
      <c r="C201" s="188" t="s">
        <v>442</v>
      </c>
      <c r="D201" s="189" t="s">
        <v>207</v>
      </c>
      <c r="E201" s="189" t="s">
        <v>208</v>
      </c>
      <c r="F201" s="113">
        <v>12</v>
      </c>
      <c r="G201" s="113">
        <v>4</v>
      </c>
      <c r="H201" s="113">
        <v>1</v>
      </c>
      <c r="I201" s="114" t="s">
        <v>334</v>
      </c>
      <c r="J201" s="113" t="str">
        <f t="shared" si="26"/>
        <v>B</v>
      </c>
      <c r="K201" s="113" t="s">
        <v>295</v>
      </c>
      <c r="L201" s="113" t="s">
        <v>296</v>
      </c>
      <c r="M201" s="113" t="s">
        <v>297</v>
      </c>
      <c r="N201" s="113" t="s">
        <v>298</v>
      </c>
      <c r="O201" s="113" t="str">
        <f t="shared" si="27"/>
        <v>B</v>
      </c>
      <c r="P201" s="113" t="s">
        <v>295</v>
      </c>
      <c r="Q201" s="113" t="s">
        <v>296</v>
      </c>
      <c r="R201" s="177"/>
    </row>
    <row r="202" spans="1:18" ht="15">
      <c r="A202" s="113">
        <v>4</v>
      </c>
      <c r="B202" s="113" t="s">
        <v>1248</v>
      </c>
      <c r="C202" s="188" t="s">
        <v>425</v>
      </c>
      <c r="D202" s="189" t="s">
        <v>207</v>
      </c>
      <c r="E202" s="189" t="s">
        <v>208</v>
      </c>
      <c r="F202" s="113">
        <v>5</v>
      </c>
      <c r="G202" s="113">
        <v>4</v>
      </c>
      <c r="H202" s="113">
        <v>1</v>
      </c>
      <c r="I202" s="114" t="s">
        <v>334</v>
      </c>
      <c r="J202" s="113" t="str">
        <f t="shared" si="26"/>
        <v>B</v>
      </c>
      <c r="K202" s="113" t="s">
        <v>295</v>
      </c>
      <c r="L202" s="113" t="s">
        <v>296</v>
      </c>
      <c r="M202" s="113" t="s">
        <v>297</v>
      </c>
      <c r="N202" s="113" t="s">
        <v>298</v>
      </c>
      <c r="O202" s="113" t="str">
        <f t="shared" si="27"/>
        <v>B</v>
      </c>
      <c r="P202" s="113" t="s">
        <v>295</v>
      </c>
      <c r="Q202" s="113" t="s">
        <v>296</v>
      </c>
      <c r="R202" s="177"/>
    </row>
    <row r="203" spans="1:18" ht="15">
      <c r="A203" s="122">
        <v>5</v>
      </c>
      <c r="B203" s="113" t="s">
        <v>1249</v>
      </c>
      <c r="C203" s="188" t="s">
        <v>426</v>
      </c>
      <c r="D203" s="189" t="s">
        <v>207</v>
      </c>
      <c r="E203" s="189" t="s">
        <v>208</v>
      </c>
      <c r="F203" s="113">
        <v>4</v>
      </c>
      <c r="G203" s="113">
        <v>4</v>
      </c>
      <c r="H203" s="113">
        <v>1</v>
      </c>
      <c r="I203" s="114" t="s">
        <v>294</v>
      </c>
      <c r="J203" s="113" t="str">
        <f t="shared" si="26"/>
        <v>B</v>
      </c>
      <c r="K203" s="113" t="s">
        <v>295</v>
      </c>
      <c r="L203" s="113" t="s">
        <v>296</v>
      </c>
      <c r="M203" s="113" t="s">
        <v>297</v>
      </c>
      <c r="N203" s="113" t="s">
        <v>298</v>
      </c>
      <c r="O203" s="113" t="str">
        <f t="shared" si="27"/>
        <v>B</v>
      </c>
      <c r="P203" s="113" t="s">
        <v>295</v>
      </c>
      <c r="Q203" s="113" t="s">
        <v>296</v>
      </c>
      <c r="R203" s="177"/>
    </row>
    <row r="204" spans="1:18" ht="15">
      <c r="A204" s="113">
        <v>6</v>
      </c>
      <c r="B204" s="113" t="s">
        <v>1250</v>
      </c>
      <c r="C204" s="188" t="s">
        <v>591</v>
      </c>
      <c r="D204" s="189" t="s">
        <v>207</v>
      </c>
      <c r="E204" s="189" t="s">
        <v>208</v>
      </c>
      <c r="F204" s="113">
        <v>2.4</v>
      </c>
      <c r="G204" s="113">
        <v>4</v>
      </c>
      <c r="H204" s="113">
        <v>1</v>
      </c>
      <c r="I204" s="114" t="s">
        <v>294</v>
      </c>
      <c r="J204" s="113" t="str">
        <f t="shared" si="26"/>
        <v>B</v>
      </c>
      <c r="K204" s="113" t="s">
        <v>295</v>
      </c>
      <c r="L204" s="113" t="s">
        <v>296</v>
      </c>
      <c r="M204" s="113" t="s">
        <v>297</v>
      </c>
      <c r="N204" s="113" t="s">
        <v>298</v>
      </c>
      <c r="O204" s="113" t="str">
        <f t="shared" si="27"/>
        <v>B</v>
      </c>
      <c r="P204" s="113" t="s">
        <v>295</v>
      </c>
      <c r="Q204" s="113" t="s">
        <v>296</v>
      </c>
      <c r="R204" s="177"/>
    </row>
    <row r="205" spans="1:18" ht="15">
      <c r="A205" s="122">
        <v>7</v>
      </c>
      <c r="B205" s="113" t="s">
        <v>1251</v>
      </c>
      <c r="C205" s="188" t="s">
        <v>427</v>
      </c>
      <c r="D205" s="189" t="s">
        <v>207</v>
      </c>
      <c r="E205" s="189" t="s">
        <v>208</v>
      </c>
      <c r="F205" s="113">
        <v>3</v>
      </c>
      <c r="G205" s="113">
        <v>4</v>
      </c>
      <c r="H205" s="113">
        <v>1</v>
      </c>
      <c r="I205" s="114" t="s">
        <v>294</v>
      </c>
      <c r="J205" s="113" t="str">
        <f t="shared" si="26"/>
        <v>B</v>
      </c>
      <c r="K205" s="113" t="s">
        <v>295</v>
      </c>
      <c r="L205" s="113" t="s">
        <v>296</v>
      </c>
      <c r="M205" s="113" t="s">
        <v>297</v>
      </c>
      <c r="N205" s="113" t="s">
        <v>298</v>
      </c>
      <c r="O205" s="113" t="str">
        <f t="shared" si="27"/>
        <v>B</v>
      </c>
      <c r="P205" s="113" t="s">
        <v>295</v>
      </c>
      <c r="Q205" s="113" t="s">
        <v>296</v>
      </c>
      <c r="R205" s="177"/>
    </row>
    <row r="206" spans="1:18" ht="15">
      <c r="A206" s="113">
        <v>8</v>
      </c>
      <c r="B206" s="113" t="s">
        <v>1252</v>
      </c>
      <c r="C206" s="188" t="s">
        <v>1554</v>
      </c>
      <c r="D206" s="189" t="s">
        <v>207</v>
      </c>
      <c r="E206" s="189" t="s">
        <v>208</v>
      </c>
      <c r="F206" s="113">
        <v>12</v>
      </c>
      <c r="G206" s="113">
        <v>4</v>
      </c>
      <c r="H206" s="113">
        <v>2</v>
      </c>
      <c r="I206" s="114" t="s">
        <v>294</v>
      </c>
      <c r="J206" s="113" t="str">
        <f t="shared" si="26"/>
        <v>B</v>
      </c>
      <c r="K206" s="113" t="s">
        <v>295</v>
      </c>
      <c r="L206" s="113" t="s">
        <v>296</v>
      </c>
      <c r="M206" s="113" t="s">
        <v>297</v>
      </c>
      <c r="N206" s="113" t="s">
        <v>298</v>
      </c>
      <c r="O206" s="113" t="str">
        <f t="shared" si="27"/>
        <v>B</v>
      </c>
      <c r="P206" s="113" t="s">
        <v>295</v>
      </c>
      <c r="Q206" s="113" t="s">
        <v>296</v>
      </c>
      <c r="R206" s="177"/>
    </row>
    <row r="207" spans="1:18" ht="15">
      <c r="A207" s="122">
        <v>9</v>
      </c>
      <c r="B207" s="113" t="s">
        <v>1253</v>
      </c>
      <c r="C207" s="188" t="s">
        <v>1555</v>
      </c>
      <c r="D207" s="189" t="s">
        <v>207</v>
      </c>
      <c r="E207" s="189" t="s">
        <v>208</v>
      </c>
      <c r="F207" s="113">
        <v>5</v>
      </c>
      <c r="G207" s="113">
        <v>5</v>
      </c>
      <c r="H207" s="113">
        <v>1</v>
      </c>
      <c r="I207" s="114" t="s">
        <v>334</v>
      </c>
      <c r="J207" s="113" t="str">
        <f t="shared" si="26"/>
        <v>B</v>
      </c>
      <c r="K207" s="113" t="s">
        <v>295</v>
      </c>
      <c r="L207" s="113" t="s">
        <v>296</v>
      </c>
      <c r="M207" s="113" t="s">
        <v>297</v>
      </c>
      <c r="N207" s="113" t="s">
        <v>298</v>
      </c>
      <c r="O207" s="113" t="str">
        <f t="shared" si="27"/>
        <v>B</v>
      </c>
      <c r="P207" s="113" t="s">
        <v>295</v>
      </c>
      <c r="Q207" s="113" t="s">
        <v>296</v>
      </c>
      <c r="R207" s="177"/>
    </row>
    <row r="208" spans="1:18" ht="15">
      <c r="A208" s="113">
        <v>10</v>
      </c>
      <c r="B208" s="113" t="s">
        <v>1254</v>
      </c>
      <c r="C208" s="188" t="s">
        <v>1556</v>
      </c>
      <c r="D208" s="189" t="s">
        <v>207</v>
      </c>
      <c r="E208" s="189" t="s">
        <v>208</v>
      </c>
      <c r="F208" s="113">
        <v>3</v>
      </c>
      <c r="G208" s="113">
        <v>4</v>
      </c>
      <c r="H208" s="117">
        <v>1</v>
      </c>
      <c r="I208" s="135" t="s">
        <v>334</v>
      </c>
      <c r="J208" s="113" t="str">
        <f t="shared" si="26"/>
        <v>B</v>
      </c>
      <c r="K208" s="113" t="s">
        <v>295</v>
      </c>
      <c r="L208" s="113" t="s">
        <v>296</v>
      </c>
      <c r="M208" s="113" t="s">
        <v>297</v>
      </c>
      <c r="N208" s="113" t="s">
        <v>298</v>
      </c>
      <c r="O208" s="113" t="str">
        <f t="shared" si="27"/>
        <v>B</v>
      </c>
      <c r="P208" s="113" t="s">
        <v>295</v>
      </c>
      <c r="Q208" s="113" t="s">
        <v>296</v>
      </c>
      <c r="R208" s="177"/>
    </row>
    <row r="209" spans="1:18" ht="15">
      <c r="A209" s="122">
        <v>11</v>
      </c>
      <c r="B209" s="113" t="s">
        <v>1255</v>
      </c>
      <c r="C209" s="188" t="s">
        <v>1557</v>
      </c>
      <c r="D209" s="189" t="s">
        <v>207</v>
      </c>
      <c r="E209" s="189" t="s">
        <v>208</v>
      </c>
      <c r="F209" s="113">
        <v>3</v>
      </c>
      <c r="G209" s="113">
        <v>4</v>
      </c>
      <c r="H209" s="113">
        <v>1</v>
      </c>
      <c r="I209" s="114" t="s">
        <v>294</v>
      </c>
      <c r="J209" s="113" t="str">
        <f t="shared" si="26"/>
        <v>B</v>
      </c>
      <c r="K209" s="113" t="s">
        <v>295</v>
      </c>
      <c r="L209" s="113" t="s">
        <v>296</v>
      </c>
      <c r="M209" s="113" t="s">
        <v>297</v>
      </c>
      <c r="N209" s="113" t="s">
        <v>298</v>
      </c>
      <c r="O209" s="113" t="str">
        <f t="shared" si="27"/>
        <v>B</v>
      </c>
      <c r="P209" s="113" t="s">
        <v>295</v>
      </c>
      <c r="Q209" s="113" t="s">
        <v>296</v>
      </c>
      <c r="R209" s="177"/>
    </row>
    <row r="210" spans="1:18" ht="15">
      <c r="A210" s="113">
        <v>12</v>
      </c>
      <c r="B210" s="113" t="s">
        <v>1256</v>
      </c>
      <c r="C210" s="188" t="s">
        <v>429</v>
      </c>
      <c r="D210" s="189" t="s">
        <v>207</v>
      </c>
      <c r="E210" s="189" t="s">
        <v>208</v>
      </c>
      <c r="F210" s="113">
        <v>5</v>
      </c>
      <c r="G210" s="113">
        <v>4</v>
      </c>
      <c r="H210" s="113">
        <v>1</v>
      </c>
      <c r="I210" s="114" t="s">
        <v>334</v>
      </c>
      <c r="J210" s="113" t="str">
        <f t="shared" si="26"/>
        <v>B</v>
      </c>
      <c r="K210" s="113" t="s">
        <v>295</v>
      </c>
      <c r="L210" s="113" t="s">
        <v>296</v>
      </c>
      <c r="M210" s="113" t="s">
        <v>297</v>
      </c>
      <c r="N210" s="113" t="s">
        <v>298</v>
      </c>
      <c r="O210" s="113" t="str">
        <f t="shared" si="27"/>
        <v>B</v>
      </c>
      <c r="P210" s="113" t="s">
        <v>295</v>
      </c>
      <c r="Q210" s="113" t="s">
        <v>296</v>
      </c>
      <c r="R210" s="177"/>
    </row>
    <row r="211" spans="1:18" ht="15">
      <c r="A211" s="122">
        <v>13</v>
      </c>
      <c r="B211" s="113" t="s">
        <v>1257</v>
      </c>
      <c r="C211" s="188" t="s">
        <v>421</v>
      </c>
      <c r="D211" s="189" t="s">
        <v>207</v>
      </c>
      <c r="E211" s="189" t="s">
        <v>208</v>
      </c>
      <c r="F211" s="113">
        <v>4</v>
      </c>
      <c r="G211" s="113">
        <v>4</v>
      </c>
      <c r="H211" s="113">
        <v>1</v>
      </c>
      <c r="I211" s="114" t="s">
        <v>334</v>
      </c>
      <c r="J211" s="113" t="str">
        <f t="shared" si="26"/>
        <v>B</v>
      </c>
      <c r="K211" s="113" t="s">
        <v>295</v>
      </c>
      <c r="L211" s="113" t="s">
        <v>296</v>
      </c>
      <c r="M211" s="113" t="s">
        <v>297</v>
      </c>
      <c r="N211" s="113" t="s">
        <v>298</v>
      </c>
      <c r="O211" s="113" t="str">
        <f t="shared" si="27"/>
        <v>B</v>
      </c>
      <c r="P211" s="113" t="s">
        <v>295</v>
      </c>
      <c r="Q211" s="113" t="s">
        <v>296</v>
      </c>
      <c r="R211" s="177"/>
    </row>
    <row r="212" spans="1:18" ht="15">
      <c r="A212" s="113">
        <v>14</v>
      </c>
      <c r="B212" s="113" t="s">
        <v>1258</v>
      </c>
      <c r="C212" s="188" t="s">
        <v>440</v>
      </c>
      <c r="D212" s="189" t="s">
        <v>207</v>
      </c>
      <c r="E212" s="189" t="s">
        <v>208</v>
      </c>
      <c r="F212" s="113">
        <v>8</v>
      </c>
      <c r="G212" s="113">
        <v>4</v>
      </c>
      <c r="H212" s="113">
        <v>1</v>
      </c>
      <c r="I212" s="114" t="s">
        <v>334</v>
      </c>
      <c r="J212" s="113" t="str">
        <f t="shared" si="26"/>
        <v>B</v>
      </c>
      <c r="K212" s="113" t="s">
        <v>295</v>
      </c>
      <c r="L212" s="113" t="s">
        <v>296</v>
      </c>
      <c r="M212" s="113" t="s">
        <v>297</v>
      </c>
      <c r="N212" s="113" t="s">
        <v>298</v>
      </c>
      <c r="O212" s="113" t="str">
        <f t="shared" si="27"/>
        <v>B</v>
      </c>
      <c r="P212" s="113" t="s">
        <v>295</v>
      </c>
      <c r="Q212" s="113" t="s">
        <v>296</v>
      </c>
      <c r="R212" s="177"/>
    </row>
    <row r="213" spans="1:18" ht="15">
      <c r="A213" s="122">
        <v>15</v>
      </c>
      <c r="B213" s="113" t="s">
        <v>1259</v>
      </c>
      <c r="C213" s="188" t="s">
        <v>430</v>
      </c>
      <c r="D213" s="189" t="s">
        <v>207</v>
      </c>
      <c r="E213" s="189" t="s">
        <v>208</v>
      </c>
      <c r="F213" s="113">
        <v>3</v>
      </c>
      <c r="G213" s="113">
        <v>4</v>
      </c>
      <c r="H213" s="113">
        <v>1</v>
      </c>
      <c r="I213" s="114" t="s">
        <v>334</v>
      </c>
      <c r="J213" s="113" t="str">
        <f t="shared" si="26"/>
        <v>B</v>
      </c>
      <c r="K213" s="113" t="s">
        <v>295</v>
      </c>
      <c r="L213" s="113" t="s">
        <v>296</v>
      </c>
      <c r="M213" s="113" t="s">
        <v>297</v>
      </c>
      <c r="N213" s="113" t="s">
        <v>298</v>
      </c>
      <c r="O213" s="113" t="str">
        <f t="shared" si="27"/>
        <v>B</v>
      </c>
      <c r="P213" s="113" t="s">
        <v>295</v>
      </c>
      <c r="Q213" s="113" t="s">
        <v>296</v>
      </c>
      <c r="R213" s="177"/>
    </row>
    <row r="214" spans="1:18" ht="15">
      <c r="A214" s="113">
        <v>16</v>
      </c>
      <c r="B214" s="113" t="s">
        <v>1260</v>
      </c>
      <c r="C214" s="188" t="s">
        <v>431</v>
      </c>
      <c r="D214" s="189" t="s">
        <v>208</v>
      </c>
      <c r="E214" s="189" t="s">
        <v>199</v>
      </c>
      <c r="F214" s="113">
        <v>12</v>
      </c>
      <c r="G214" s="113">
        <v>4</v>
      </c>
      <c r="H214" s="113">
        <v>2</v>
      </c>
      <c r="I214" s="114" t="s">
        <v>294</v>
      </c>
      <c r="J214" s="113" t="str">
        <f t="shared" si="26"/>
        <v>B</v>
      </c>
      <c r="K214" s="113" t="s">
        <v>295</v>
      </c>
      <c r="L214" s="113" t="s">
        <v>296</v>
      </c>
      <c r="M214" s="113" t="s">
        <v>297</v>
      </c>
      <c r="N214" s="113" t="s">
        <v>298</v>
      </c>
      <c r="O214" s="113" t="str">
        <f t="shared" si="27"/>
        <v>B</v>
      </c>
      <c r="P214" s="113" t="s">
        <v>295</v>
      </c>
      <c r="Q214" s="113" t="s">
        <v>296</v>
      </c>
      <c r="R214" s="177"/>
    </row>
    <row r="215" spans="1:18" ht="15">
      <c r="A215" s="122">
        <v>17</v>
      </c>
      <c r="B215" s="113" t="s">
        <v>1261</v>
      </c>
      <c r="C215" s="188" t="s">
        <v>432</v>
      </c>
      <c r="D215" s="189" t="s">
        <v>208</v>
      </c>
      <c r="E215" s="189" t="s">
        <v>199</v>
      </c>
      <c r="F215" s="113">
        <v>2</v>
      </c>
      <c r="G215" s="113">
        <v>4</v>
      </c>
      <c r="H215" s="113">
        <v>1</v>
      </c>
      <c r="I215" s="114" t="s">
        <v>334</v>
      </c>
      <c r="J215" s="113" t="str">
        <f t="shared" si="26"/>
        <v>B</v>
      </c>
      <c r="K215" s="113" t="s">
        <v>295</v>
      </c>
      <c r="L215" s="113" t="s">
        <v>296</v>
      </c>
      <c r="M215" s="113" t="s">
        <v>297</v>
      </c>
      <c r="N215" s="113" t="s">
        <v>298</v>
      </c>
      <c r="O215" s="113" t="str">
        <f t="shared" si="27"/>
        <v>B</v>
      </c>
      <c r="P215" s="113" t="s">
        <v>295</v>
      </c>
      <c r="Q215" s="113" t="s">
        <v>296</v>
      </c>
      <c r="R215" s="177"/>
    </row>
    <row r="216" spans="1:18" ht="15">
      <c r="A216" s="113">
        <v>18</v>
      </c>
      <c r="B216" s="113" t="s">
        <v>1262</v>
      </c>
      <c r="C216" s="188" t="s">
        <v>433</v>
      </c>
      <c r="D216" s="189" t="s">
        <v>208</v>
      </c>
      <c r="E216" s="189" t="s">
        <v>199</v>
      </c>
      <c r="F216" s="113">
        <v>28</v>
      </c>
      <c r="G216" s="113">
        <v>4</v>
      </c>
      <c r="H216" s="113">
        <v>2</v>
      </c>
      <c r="I216" s="114" t="s">
        <v>334</v>
      </c>
      <c r="J216" s="113" t="str">
        <f t="shared" si="26"/>
        <v>B</v>
      </c>
      <c r="K216" s="113" t="s">
        <v>295</v>
      </c>
      <c r="L216" s="113" t="s">
        <v>296</v>
      </c>
      <c r="M216" s="113" t="s">
        <v>297</v>
      </c>
      <c r="N216" s="113" t="s">
        <v>298</v>
      </c>
      <c r="O216" s="113" t="str">
        <f t="shared" si="27"/>
        <v>B</v>
      </c>
      <c r="P216" s="113" t="s">
        <v>295</v>
      </c>
      <c r="Q216" s="113" t="s">
        <v>296</v>
      </c>
      <c r="R216" s="177"/>
    </row>
    <row r="217" spans="1:18" ht="15">
      <c r="A217" s="122">
        <v>19</v>
      </c>
      <c r="B217" s="113" t="s">
        <v>1263</v>
      </c>
      <c r="C217" s="188" t="s">
        <v>434</v>
      </c>
      <c r="D217" s="189" t="s">
        <v>208</v>
      </c>
      <c r="E217" s="189" t="s">
        <v>199</v>
      </c>
      <c r="F217" s="113">
        <v>2.5</v>
      </c>
      <c r="G217" s="113">
        <v>4</v>
      </c>
      <c r="H217" s="113">
        <v>1</v>
      </c>
      <c r="I217" s="114" t="s">
        <v>334</v>
      </c>
      <c r="J217" s="113" t="str">
        <f t="shared" si="26"/>
        <v>B</v>
      </c>
      <c r="K217" s="113" t="s">
        <v>295</v>
      </c>
      <c r="L217" s="113" t="s">
        <v>296</v>
      </c>
      <c r="M217" s="113" t="s">
        <v>297</v>
      </c>
      <c r="N217" s="113" t="s">
        <v>298</v>
      </c>
      <c r="O217" s="113" t="str">
        <f t="shared" si="27"/>
        <v>B</v>
      </c>
      <c r="P217" s="113" t="s">
        <v>295</v>
      </c>
      <c r="Q217" s="113" t="s">
        <v>296</v>
      </c>
      <c r="R217" s="177"/>
    </row>
    <row r="218" spans="1:18" ht="15">
      <c r="A218" s="113">
        <v>20</v>
      </c>
      <c r="B218" s="113" t="s">
        <v>1264</v>
      </c>
      <c r="C218" s="188" t="s">
        <v>436</v>
      </c>
      <c r="D218" s="189" t="s">
        <v>208</v>
      </c>
      <c r="E218" s="189" t="s">
        <v>199</v>
      </c>
      <c r="F218" s="113">
        <v>2.5</v>
      </c>
      <c r="G218" s="113">
        <v>4</v>
      </c>
      <c r="H218" s="113">
        <v>1</v>
      </c>
      <c r="I218" s="114" t="s">
        <v>334</v>
      </c>
      <c r="J218" s="113" t="str">
        <f t="shared" si="26"/>
        <v>B</v>
      </c>
      <c r="K218" s="113" t="s">
        <v>295</v>
      </c>
      <c r="L218" s="113" t="s">
        <v>296</v>
      </c>
      <c r="M218" s="113" t="s">
        <v>297</v>
      </c>
      <c r="N218" s="113" t="s">
        <v>298</v>
      </c>
      <c r="O218" s="113" t="str">
        <f t="shared" si="27"/>
        <v>B</v>
      </c>
      <c r="P218" s="113" t="s">
        <v>295</v>
      </c>
      <c r="Q218" s="113" t="s">
        <v>296</v>
      </c>
      <c r="R218" s="177"/>
    </row>
    <row r="219" spans="1:18" ht="15">
      <c r="A219" s="122">
        <v>21</v>
      </c>
      <c r="B219" s="113" t="s">
        <v>1265</v>
      </c>
      <c r="C219" s="188" t="s">
        <v>435</v>
      </c>
      <c r="D219" s="189" t="s">
        <v>208</v>
      </c>
      <c r="E219" s="189" t="s">
        <v>199</v>
      </c>
      <c r="F219" s="113">
        <v>2.5</v>
      </c>
      <c r="G219" s="113">
        <v>4</v>
      </c>
      <c r="H219" s="113">
        <v>1</v>
      </c>
      <c r="I219" s="114" t="s">
        <v>334</v>
      </c>
      <c r="J219" s="113" t="str">
        <f t="shared" si="26"/>
        <v>B</v>
      </c>
      <c r="K219" s="113" t="s">
        <v>295</v>
      </c>
      <c r="L219" s="113" t="s">
        <v>296</v>
      </c>
      <c r="M219" s="113" t="s">
        <v>297</v>
      </c>
      <c r="N219" s="113" t="s">
        <v>298</v>
      </c>
      <c r="O219" s="113" t="str">
        <f t="shared" si="27"/>
        <v>B</v>
      </c>
      <c r="P219" s="113" t="s">
        <v>295</v>
      </c>
      <c r="Q219" s="113" t="s">
        <v>296</v>
      </c>
      <c r="R219" s="177"/>
    </row>
    <row r="220" spans="1:18" ht="15">
      <c r="A220" s="113">
        <v>22</v>
      </c>
      <c r="B220" s="113" t="s">
        <v>1266</v>
      </c>
      <c r="C220" s="188" t="s">
        <v>437</v>
      </c>
      <c r="D220" s="189" t="s">
        <v>208</v>
      </c>
      <c r="E220" s="189" t="s">
        <v>199</v>
      </c>
      <c r="F220" s="113">
        <v>2.5</v>
      </c>
      <c r="G220" s="113">
        <v>4</v>
      </c>
      <c r="H220" s="113">
        <v>1</v>
      </c>
      <c r="I220" s="114" t="s">
        <v>334</v>
      </c>
      <c r="J220" s="113" t="str">
        <f t="shared" si="26"/>
        <v>B</v>
      </c>
      <c r="K220" s="113" t="s">
        <v>295</v>
      </c>
      <c r="L220" s="113" t="s">
        <v>296</v>
      </c>
      <c r="M220" s="113" t="s">
        <v>297</v>
      </c>
      <c r="N220" s="113" t="s">
        <v>298</v>
      </c>
      <c r="O220" s="113" t="str">
        <f t="shared" si="27"/>
        <v>B</v>
      </c>
      <c r="P220" s="113" t="s">
        <v>295</v>
      </c>
      <c r="Q220" s="113" t="s">
        <v>296</v>
      </c>
      <c r="R220" s="177"/>
    </row>
    <row r="221" spans="1:18" ht="15">
      <c r="A221" s="122">
        <v>23</v>
      </c>
      <c r="B221" s="113" t="s">
        <v>1267</v>
      </c>
      <c r="C221" s="188" t="s">
        <v>438</v>
      </c>
      <c r="D221" s="189" t="s">
        <v>208</v>
      </c>
      <c r="E221" s="189" t="s">
        <v>199</v>
      </c>
      <c r="F221" s="113">
        <v>2.5</v>
      </c>
      <c r="G221" s="113">
        <v>4</v>
      </c>
      <c r="H221" s="113">
        <v>1</v>
      </c>
      <c r="I221" s="114" t="s">
        <v>334</v>
      </c>
      <c r="J221" s="113" t="str">
        <f t="shared" si="26"/>
        <v>B</v>
      </c>
      <c r="K221" s="113" t="s">
        <v>295</v>
      </c>
      <c r="L221" s="113" t="s">
        <v>296</v>
      </c>
      <c r="M221" s="113" t="s">
        <v>297</v>
      </c>
      <c r="N221" s="113" t="s">
        <v>298</v>
      </c>
      <c r="O221" s="113" t="str">
        <f t="shared" si="27"/>
        <v>B</v>
      </c>
      <c r="P221" s="113" t="s">
        <v>295</v>
      </c>
      <c r="Q221" s="113" t="s">
        <v>296</v>
      </c>
      <c r="R221" s="177"/>
    </row>
    <row r="222" spans="1:18" ht="15">
      <c r="A222" s="113">
        <v>24</v>
      </c>
      <c r="B222" s="113" t="s">
        <v>1268</v>
      </c>
      <c r="C222" s="188" t="s">
        <v>439</v>
      </c>
      <c r="D222" s="189" t="s">
        <v>208</v>
      </c>
      <c r="E222" s="189" t="s">
        <v>199</v>
      </c>
      <c r="F222" s="113">
        <v>2.5</v>
      </c>
      <c r="G222" s="113">
        <v>4</v>
      </c>
      <c r="H222" s="113">
        <v>1</v>
      </c>
      <c r="I222" s="114" t="s">
        <v>294</v>
      </c>
      <c r="J222" s="113" t="str">
        <f t="shared" si="26"/>
        <v>B</v>
      </c>
      <c r="K222" s="113" t="s">
        <v>295</v>
      </c>
      <c r="L222" s="113" t="s">
        <v>296</v>
      </c>
      <c r="M222" s="113" t="s">
        <v>297</v>
      </c>
      <c r="N222" s="113" t="s">
        <v>298</v>
      </c>
      <c r="O222" s="113" t="str">
        <f t="shared" si="27"/>
        <v>B</v>
      </c>
      <c r="P222" s="113" t="s">
        <v>295</v>
      </c>
      <c r="Q222" s="113" t="s">
        <v>296</v>
      </c>
      <c r="R222" s="177"/>
    </row>
    <row r="223" spans="1:18" ht="15">
      <c r="A223" s="122">
        <v>25</v>
      </c>
      <c r="B223" s="113" t="s">
        <v>1269</v>
      </c>
      <c r="C223" s="188" t="s">
        <v>441</v>
      </c>
      <c r="D223" s="189" t="s">
        <v>208</v>
      </c>
      <c r="E223" s="189" t="s">
        <v>199</v>
      </c>
      <c r="F223" s="113">
        <v>2.5</v>
      </c>
      <c r="G223" s="113">
        <v>4</v>
      </c>
      <c r="H223" s="113">
        <v>1</v>
      </c>
      <c r="I223" s="114" t="s">
        <v>334</v>
      </c>
      <c r="J223" s="113" t="str">
        <f t="shared" si="26"/>
        <v>B</v>
      </c>
      <c r="K223" s="113" t="s">
        <v>295</v>
      </c>
      <c r="L223" s="113" t="s">
        <v>296</v>
      </c>
      <c r="M223" s="113" t="s">
        <v>297</v>
      </c>
      <c r="N223" s="113" t="s">
        <v>298</v>
      </c>
      <c r="O223" s="113" t="str">
        <f t="shared" si="27"/>
        <v>B</v>
      </c>
      <c r="P223" s="113" t="s">
        <v>295</v>
      </c>
      <c r="Q223" s="113" t="s">
        <v>296</v>
      </c>
      <c r="R223" s="177"/>
    </row>
    <row r="224" spans="1:18" ht="15">
      <c r="A224" s="113">
        <v>26</v>
      </c>
      <c r="B224" s="113" t="s">
        <v>1270</v>
      </c>
      <c r="C224" s="188" t="s">
        <v>121</v>
      </c>
      <c r="D224" s="189" t="s">
        <v>208</v>
      </c>
      <c r="E224" s="189" t="s">
        <v>199</v>
      </c>
      <c r="F224" s="113">
        <v>2.5</v>
      </c>
      <c r="G224" s="113">
        <v>4</v>
      </c>
      <c r="H224" s="113">
        <v>1</v>
      </c>
      <c r="I224" s="114" t="s">
        <v>334</v>
      </c>
      <c r="J224" s="113" t="str">
        <f t="shared" si="26"/>
        <v>B</v>
      </c>
      <c r="K224" s="113" t="s">
        <v>295</v>
      </c>
      <c r="L224" s="113" t="s">
        <v>296</v>
      </c>
      <c r="M224" s="113" t="s">
        <v>297</v>
      </c>
      <c r="N224" s="113" t="s">
        <v>298</v>
      </c>
      <c r="O224" s="113" t="str">
        <f t="shared" si="27"/>
        <v>B</v>
      </c>
      <c r="P224" s="113" t="s">
        <v>295</v>
      </c>
      <c r="Q224" s="113" t="s">
        <v>296</v>
      </c>
      <c r="R224" s="177"/>
    </row>
    <row r="225" spans="1:18" ht="15">
      <c r="A225" s="122">
        <v>27</v>
      </c>
      <c r="B225" s="113" t="s">
        <v>1271</v>
      </c>
      <c r="C225" s="188" t="s">
        <v>442</v>
      </c>
      <c r="D225" s="189" t="s">
        <v>208</v>
      </c>
      <c r="E225" s="189" t="s">
        <v>199</v>
      </c>
      <c r="F225" s="113">
        <v>3</v>
      </c>
      <c r="G225" s="113">
        <v>4</v>
      </c>
      <c r="H225" s="113">
        <v>1</v>
      </c>
      <c r="I225" s="114" t="s">
        <v>334</v>
      </c>
      <c r="J225" s="113" t="str">
        <f t="shared" si="26"/>
        <v>B</v>
      </c>
      <c r="K225" s="113" t="s">
        <v>295</v>
      </c>
      <c r="L225" s="113" t="s">
        <v>296</v>
      </c>
      <c r="M225" s="113" t="s">
        <v>297</v>
      </c>
      <c r="N225" s="113" t="s">
        <v>298</v>
      </c>
      <c r="O225" s="113" t="str">
        <f t="shared" si="27"/>
        <v>B</v>
      </c>
      <c r="P225" s="113" t="s">
        <v>295</v>
      </c>
      <c r="Q225" s="113" t="s">
        <v>296</v>
      </c>
      <c r="R225" s="177"/>
    </row>
    <row r="226" spans="1:18" ht="15">
      <c r="A226" s="113">
        <v>28</v>
      </c>
      <c r="B226" s="113" t="s">
        <v>1272</v>
      </c>
      <c r="C226" s="188" t="s">
        <v>443</v>
      </c>
      <c r="D226" s="189" t="s">
        <v>208</v>
      </c>
      <c r="E226" s="189" t="s">
        <v>199</v>
      </c>
      <c r="F226" s="113">
        <v>7</v>
      </c>
      <c r="G226" s="113">
        <v>4</v>
      </c>
      <c r="H226" s="113">
        <v>1</v>
      </c>
      <c r="I226" s="114" t="s">
        <v>334</v>
      </c>
      <c r="J226" s="113" t="str">
        <f t="shared" si="26"/>
        <v>B</v>
      </c>
      <c r="K226" s="113" t="s">
        <v>295</v>
      </c>
      <c r="L226" s="113" t="s">
        <v>296</v>
      </c>
      <c r="M226" s="113" t="s">
        <v>297</v>
      </c>
      <c r="N226" s="113" t="s">
        <v>298</v>
      </c>
      <c r="O226" s="113" t="str">
        <f t="shared" si="27"/>
        <v>B</v>
      </c>
      <c r="P226" s="113" t="s">
        <v>295</v>
      </c>
      <c r="Q226" s="113" t="s">
        <v>296</v>
      </c>
      <c r="R226" s="177"/>
    </row>
    <row r="227" spans="1:18" ht="15">
      <c r="A227" s="122">
        <v>29</v>
      </c>
      <c r="B227" s="113" t="s">
        <v>1273</v>
      </c>
      <c r="C227" s="188" t="s">
        <v>444</v>
      </c>
      <c r="D227" s="189" t="s">
        <v>208</v>
      </c>
      <c r="E227" s="189" t="s">
        <v>199</v>
      </c>
      <c r="F227" s="113">
        <v>5</v>
      </c>
      <c r="G227" s="113">
        <v>4</v>
      </c>
      <c r="H227" s="113">
        <v>1</v>
      </c>
      <c r="I227" s="114" t="s">
        <v>334</v>
      </c>
      <c r="J227" s="113" t="str">
        <f t="shared" si="26"/>
        <v>B</v>
      </c>
      <c r="K227" s="113" t="s">
        <v>295</v>
      </c>
      <c r="L227" s="113" t="s">
        <v>296</v>
      </c>
      <c r="M227" s="113" t="s">
        <v>297</v>
      </c>
      <c r="N227" s="113" t="s">
        <v>298</v>
      </c>
      <c r="O227" s="113" t="str">
        <f t="shared" si="27"/>
        <v>B</v>
      </c>
      <c r="P227" s="113" t="s">
        <v>295</v>
      </c>
      <c r="Q227" s="113" t="s">
        <v>296</v>
      </c>
      <c r="R227" s="177"/>
    </row>
    <row r="228" spans="1:18" ht="15">
      <c r="A228" s="113">
        <v>30</v>
      </c>
      <c r="B228" s="113" t="s">
        <v>1274</v>
      </c>
      <c r="C228" s="188" t="s">
        <v>446</v>
      </c>
      <c r="D228" s="189" t="s">
        <v>208</v>
      </c>
      <c r="E228" s="189" t="s">
        <v>199</v>
      </c>
      <c r="F228" s="113">
        <v>4</v>
      </c>
      <c r="G228" s="113">
        <v>4</v>
      </c>
      <c r="H228" s="113">
        <v>1</v>
      </c>
      <c r="I228" s="114" t="s">
        <v>334</v>
      </c>
      <c r="J228" s="113" t="str">
        <f t="shared" si="26"/>
        <v>B</v>
      </c>
      <c r="K228" s="113" t="s">
        <v>295</v>
      </c>
      <c r="L228" s="113" t="s">
        <v>296</v>
      </c>
      <c r="M228" s="113" t="s">
        <v>297</v>
      </c>
      <c r="N228" s="113" t="s">
        <v>298</v>
      </c>
      <c r="O228" s="113" t="str">
        <f t="shared" si="27"/>
        <v>B</v>
      </c>
      <c r="P228" s="113" t="s">
        <v>295</v>
      </c>
      <c r="Q228" s="113" t="s">
        <v>296</v>
      </c>
      <c r="R228" s="177"/>
    </row>
    <row r="229" spans="1:18" ht="15">
      <c r="A229" s="122">
        <v>31</v>
      </c>
      <c r="B229" s="113" t="s">
        <v>1275</v>
      </c>
      <c r="C229" s="188" t="s">
        <v>445</v>
      </c>
      <c r="D229" s="189" t="s">
        <v>208</v>
      </c>
      <c r="E229" s="189" t="s">
        <v>199</v>
      </c>
      <c r="F229" s="113">
        <v>1.5</v>
      </c>
      <c r="G229" s="113">
        <v>4</v>
      </c>
      <c r="H229" s="113">
        <v>1</v>
      </c>
      <c r="I229" s="114" t="s">
        <v>334</v>
      </c>
      <c r="J229" s="113" t="str">
        <f t="shared" si="26"/>
        <v>B</v>
      </c>
      <c r="K229" s="113" t="s">
        <v>295</v>
      </c>
      <c r="L229" s="113" t="s">
        <v>296</v>
      </c>
      <c r="M229" s="113" t="s">
        <v>297</v>
      </c>
      <c r="N229" s="113" t="s">
        <v>298</v>
      </c>
      <c r="O229" s="113" t="str">
        <f t="shared" si="27"/>
        <v>B</v>
      </c>
      <c r="P229" s="113" t="s">
        <v>295</v>
      </c>
      <c r="Q229" s="113" t="s">
        <v>296</v>
      </c>
      <c r="R229" s="177"/>
    </row>
    <row r="230" spans="1:18" ht="15">
      <c r="A230" s="113">
        <v>32</v>
      </c>
      <c r="B230" s="113" t="s">
        <v>1276</v>
      </c>
      <c r="C230" s="188" t="s">
        <v>447</v>
      </c>
      <c r="D230" s="189" t="s">
        <v>208</v>
      </c>
      <c r="E230" s="189" t="s">
        <v>199</v>
      </c>
      <c r="F230" s="113">
        <v>5</v>
      </c>
      <c r="G230" s="113">
        <v>4</v>
      </c>
      <c r="H230" s="113">
        <v>1</v>
      </c>
      <c r="I230" s="114" t="s">
        <v>334</v>
      </c>
      <c r="J230" s="113" t="str">
        <f t="shared" si="26"/>
        <v>B</v>
      </c>
      <c r="K230" s="113" t="s">
        <v>295</v>
      </c>
      <c r="L230" s="113" t="s">
        <v>296</v>
      </c>
      <c r="M230" s="113" t="s">
        <v>297</v>
      </c>
      <c r="N230" s="113" t="s">
        <v>298</v>
      </c>
      <c r="O230" s="113" t="str">
        <f t="shared" si="27"/>
        <v>B</v>
      </c>
      <c r="P230" s="113" t="s">
        <v>295</v>
      </c>
      <c r="Q230" s="113" t="s">
        <v>296</v>
      </c>
      <c r="R230" s="177"/>
    </row>
    <row r="231" spans="1:18" ht="15">
      <c r="A231" s="122">
        <v>33</v>
      </c>
      <c r="B231" s="113" t="s">
        <v>1277</v>
      </c>
      <c r="C231" s="188" t="s">
        <v>323</v>
      </c>
      <c r="D231" s="189" t="s">
        <v>208</v>
      </c>
      <c r="E231" s="189" t="s">
        <v>199</v>
      </c>
      <c r="F231" s="113">
        <v>6</v>
      </c>
      <c r="G231" s="113">
        <v>4</v>
      </c>
      <c r="H231" s="113">
        <v>1</v>
      </c>
      <c r="I231" s="114" t="s">
        <v>334</v>
      </c>
      <c r="J231" s="113" t="str">
        <f t="shared" ref="J231:J250" si="28">Q231</f>
        <v>B</v>
      </c>
      <c r="K231" s="113" t="s">
        <v>295</v>
      </c>
      <c r="L231" s="113" t="s">
        <v>296</v>
      </c>
      <c r="M231" s="113" t="s">
        <v>297</v>
      </c>
      <c r="N231" s="113" t="s">
        <v>298</v>
      </c>
      <c r="O231" s="113" t="str">
        <f t="shared" ref="O231:O250" si="29">Q231</f>
        <v>B</v>
      </c>
      <c r="P231" s="113" t="s">
        <v>295</v>
      </c>
      <c r="Q231" s="113" t="s">
        <v>296</v>
      </c>
      <c r="R231" s="177"/>
    </row>
    <row r="232" spans="1:18" ht="15">
      <c r="A232" s="113">
        <v>34</v>
      </c>
      <c r="B232" s="113" t="s">
        <v>1278</v>
      </c>
      <c r="C232" s="188" t="s">
        <v>1558</v>
      </c>
      <c r="D232" s="189" t="s">
        <v>199</v>
      </c>
      <c r="E232" s="189" t="s">
        <v>242</v>
      </c>
      <c r="F232" s="113">
        <v>6</v>
      </c>
      <c r="G232" s="113">
        <v>5</v>
      </c>
      <c r="H232" s="113">
        <v>1</v>
      </c>
      <c r="I232" s="114" t="s">
        <v>334</v>
      </c>
      <c r="J232" s="113" t="str">
        <f t="shared" si="28"/>
        <v>B</v>
      </c>
      <c r="K232" s="113" t="s">
        <v>295</v>
      </c>
      <c r="L232" s="113" t="s">
        <v>296</v>
      </c>
      <c r="M232" s="113" t="s">
        <v>297</v>
      </c>
      <c r="N232" s="113" t="s">
        <v>298</v>
      </c>
      <c r="O232" s="113" t="str">
        <f t="shared" si="29"/>
        <v>B</v>
      </c>
      <c r="P232" s="113" t="s">
        <v>295</v>
      </c>
      <c r="Q232" s="113" t="s">
        <v>296</v>
      </c>
      <c r="R232" s="177"/>
    </row>
    <row r="233" spans="1:18" ht="15">
      <c r="A233" s="122">
        <v>35</v>
      </c>
      <c r="B233" s="113" t="s">
        <v>1279</v>
      </c>
      <c r="C233" s="188" t="s">
        <v>458</v>
      </c>
      <c r="D233" s="189" t="s">
        <v>199</v>
      </c>
      <c r="E233" s="189" t="s">
        <v>242</v>
      </c>
      <c r="F233" s="113">
        <v>6</v>
      </c>
      <c r="G233" s="113">
        <v>5</v>
      </c>
      <c r="H233" s="113">
        <v>1</v>
      </c>
      <c r="I233" s="114" t="s">
        <v>334</v>
      </c>
      <c r="J233" s="113" t="str">
        <f t="shared" si="28"/>
        <v>B</v>
      </c>
      <c r="K233" s="113" t="s">
        <v>295</v>
      </c>
      <c r="L233" s="113" t="s">
        <v>296</v>
      </c>
      <c r="M233" s="113" t="s">
        <v>297</v>
      </c>
      <c r="N233" s="113" t="s">
        <v>298</v>
      </c>
      <c r="O233" s="113" t="str">
        <f t="shared" si="29"/>
        <v>B</v>
      </c>
      <c r="P233" s="113" t="s">
        <v>295</v>
      </c>
      <c r="Q233" s="113" t="s">
        <v>296</v>
      </c>
      <c r="R233" s="177"/>
    </row>
    <row r="234" spans="1:18" ht="15">
      <c r="A234" s="113">
        <v>36</v>
      </c>
      <c r="B234" s="113" t="s">
        <v>1280</v>
      </c>
      <c r="C234" s="188" t="s">
        <v>459</v>
      </c>
      <c r="D234" s="189" t="s">
        <v>199</v>
      </c>
      <c r="E234" s="189" t="s">
        <v>242</v>
      </c>
      <c r="F234" s="113">
        <v>12</v>
      </c>
      <c r="G234" s="113">
        <v>5</v>
      </c>
      <c r="H234" s="113">
        <v>1</v>
      </c>
      <c r="I234" s="114" t="s">
        <v>334</v>
      </c>
      <c r="J234" s="113" t="str">
        <f t="shared" si="28"/>
        <v>B</v>
      </c>
      <c r="K234" s="113" t="s">
        <v>295</v>
      </c>
      <c r="L234" s="113" t="s">
        <v>296</v>
      </c>
      <c r="M234" s="113" t="s">
        <v>297</v>
      </c>
      <c r="N234" s="113" t="s">
        <v>298</v>
      </c>
      <c r="O234" s="113" t="str">
        <f t="shared" si="29"/>
        <v>B</v>
      </c>
      <c r="P234" s="113" t="s">
        <v>295</v>
      </c>
      <c r="Q234" s="113" t="s">
        <v>296</v>
      </c>
      <c r="R234" s="177"/>
    </row>
    <row r="235" spans="1:18" ht="15">
      <c r="A235" s="122">
        <v>37</v>
      </c>
      <c r="B235" s="113" t="s">
        <v>1281</v>
      </c>
      <c r="C235" s="188" t="s">
        <v>200</v>
      </c>
      <c r="D235" s="189" t="s">
        <v>242</v>
      </c>
      <c r="E235" s="189" t="s">
        <v>200</v>
      </c>
      <c r="F235" s="113">
        <v>8</v>
      </c>
      <c r="G235" s="113">
        <v>5</v>
      </c>
      <c r="H235" s="117"/>
      <c r="I235" s="114" t="s">
        <v>334</v>
      </c>
      <c r="J235" s="113" t="str">
        <f t="shared" si="28"/>
        <v>B</v>
      </c>
      <c r="K235" s="113" t="s">
        <v>295</v>
      </c>
      <c r="L235" s="113" t="s">
        <v>296</v>
      </c>
      <c r="M235" s="113" t="s">
        <v>297</v>
      </c>
      <c r="N235" s="113" t="s">
        <v>298</v>
      </c>
      <c r="O235" s="113" t="str">
        <f t="shared" si="29"/>
        <v>B</v>
      </c>
      <c r="P235" s="113" t="s">
        <v>295</v>
      </c>
      <c r="Q235" s="113" t="s">
        <v>296</v>
      </c>
      <c r="R235" s="177"/>
    </row>
    <row r="236" spans="1:18" ht="15">
      <c r="A236" s="113">
        <v>38</v>
      </c>
      <c r="B236" s="113" t="s">
        <v>1282</v>
      </c>
      <c r="C236" s="188" t="s">
        <v>327</v>
      </c>
      <c r="D236" s="189" t="s">
        <v>203</v>
      </c>
      <c r="E236" s="189" t="s">
        <v>204</v>
      </c>
      <c r="F236" s="113">
        <v>17</v>
      </c>
      <c r="G236" s="113">
        <v>4</v>
      </c>
      <c r="H236" s="113">
        <v>1</v>
      </c>
      <c r="I236" s="114" t="s">
        <v>334</v>
      </c>
      <c r="J236" s="113" t="str">
        <f t="shared" si="28"/>
        <v>B</v>
      </c>
      <c r="K236" s="113" t="s">
        <v>295</v>
      </c>
      <c r="L236" s="113" t="s">
        <v>296</v>
      </c>
      <c r="M236" s="113" t="s">
        <v>297</v>
      </c>
      <c r="N236" s="113" t="s">
        <v>298</v>
      </c>
      <c r="O236" s="113" t="str">
        <f t="shared" si="29"/>
        <v>B</v>
      </c>
      <c r="P236" s="113" t="s">
        <v>295</v>
      </c>
      <c r="Q236" s="113" t="s">
        <v>296</v>
      </c>
      <c r="R236" s="177"/>
    </row>
    <row r="237" spans="1:18" ht="15">
      <c r="A237" s="122">
        <v>39</v>
      </c>
      <c r="B237" s="113" t="s">
        <v>1283</v>
      </c>
      <c r="C237" s="188" t="s">
        <v>448</v>
      </c>
      <c r="D237" s="189" t="s">
        <v>203</v>
      </c>
      <c r="E237" s="189" t="s">
        <v>204</v>
      </c>
      <c r="F237" s="113">
        <v>20</v>
      </c>
      <c r="G237" s="113">
        <v>4</v>
      </c>
      <c r="H237" s="113">
        <v>2</v>
      </c>
      <c r="I237" s="114" t="s">
        <v>334</v>
      </c>
      <c r="J237" s="113" t="str">
        <f t="shared" si="28"/>
        <v>B</v>
      </c>
      <c r="K237" s="113" t="s">
        <v>295</v>
      </c>
      <c r="L237" s="113" t="s">
        <v>296</v>
      </c>
      <c r="M237" s="113" t="s">
        <v>297</v>
      </c>
      <c r="N237" s="113" t="s">
        <v>298</v>
      </c>
      <c r="O237" s="113" t="str">
        <f t="shared" si="29"/>
        <v>B</v>
      </c>
      <c r="P237" s="113" t="s">
        <v>295</v>
      </c>
      <c r="Q237" s="113" t="s">
        <v>296</v>
      </c>
      <c r="R237" s="177"/>
    </row>
    <row r="238" spans="1:18" ht="15">
      <c r="A238" s="113">
        <v>40</v>
      </c>
      <c r="B238" s="113" t="s">
        <v>1284</v>
      </c>
      <c r="C238" s="188" t="s">
        <v>449</v>
      </c>
      <c r="D238" s="189" t="s">
        <v>203</v>
      </c>
      <c r="E238" s="189" t="s">
        <v>204</v>
      </c>
      <c r="F238" s="113">
        <v>18</v>
      </c>
      <c r="G238" s="113">
        <v>4</v>
      </c>
      <c r="H238" s="113">
        <v>1</v>
      </c>
      <c r="I238" s="114" t="s">
        <v>334</v>
      </c>
      <c r="J238" s="113" t="str">
        <f t="shared" si="28"/>
        <v>B</v>
      </c>
      <c r="K238" s="113" t="s">
        <v>295</v>
      </c>
      <c r="L238" s="113" t="s">
        <v>296</v>
      </c>
      <c r="M238" s="113" t="s">
        <v>297</v>
      </c>
      <c r="N238" s="113" t="s">
        <v>298</v>
      </c>
      <c r="O238" s="113" t="str">
        <f t="shared" si="29"/>
        <v>B</v>
      </c>
      <c r="P238" s="113" t="s">
        <v>295</v>
      </c>
      <c r="Q238" s="113" t="s">
        <v>296</v>
      </c>
      <c r="R238" s="177"/>
    </row>
    <row r="239" spans="1:18" ht="15">
      <c r="A239" s="122">
        <v>41</v>
      </c>
      <c r="B239" s="113" t="s">
        <v>1285</v>
      </c>
      <c r="C239" s="188" t="s">
        <v>450</v>
      </c>
      <c r="D239" s="189" t="s">
        <v>204</v>
      </c>
      <c r="E239" s="189" t="s">
        <v>205</v>
      </c>
      <c r="F239" s="113">
        <v>72</v>
      </c>
      <c r="G239" s="113">
        <v>4</v>
      </c>
      <c r="H239" s="113">
        <v>3</v>
      </c>
      <c r="I239" s="114" t="s">
        <v>334</v>
      </c>
      <c r="J239" s="113" t="str">
        <f t="shared" si="28"/>
        <v>B</v>
      </c>
      <c r="K239" s="113" t="s">
        <v>295</v>
      </c>
      <c r="L239" s="113" t="s">
        <v>296</v>
      </c>
      <c r="M239" s="113" t="s">
        <v>297</v>
      </c>
      <c r="N239" s="113" t="s">
        <v>298</v>
      </c>
      <c r="O239" s="113" t="str">
        <f t="shared" si="29"/>
        <v>B</v>
      </c>
      <c r="P239" s="113" t="s">
        <v>295</v>
      </c>
      <c r="Q239" s="113" t="s">
        <v>296</v>
      </c>
      <c r="R239" s="177"/>
    </row>
    <row r="240" spans="1:18" ht="15">
      <c r="A240" s="113">
        <v>42</v>
      </c>
      <c r="B240" s="113" t="s">
        <v>1286</v>
      </c>
      <c r="C240" s="188" t="s">
        <v>451</v>
      </c>
      <c r="D240" s="189" t="s">
        <v>204</v>
      </c>
      <c r="E240" s="189" t="s">
        <v>205</v>
      </c>
      <c r="F240" s="113">
        <v>10</v>
      </c>
      <c r="G240" s="113">
        <v>4</v>
      </c>
      <c r="H240" s="113">
        <v>1</v>
      </c>
      <c r="I240" s="114" t="s">
        <v>334</v>
      </c>
      <c r="J240" s="113" t="str">
        <f t="shared" si="28"/>
        <v>B</v>
      </c>
      <c r="K240" s="113" t="s">
        <v>295</v>
      </c>
      <c r="L240" s="113" t="s">
        <v>296</v>
      </c>
      <c r="M240" s="113" t="s">
        <v>297</v>
      </c>
      <c r="N240" s="113" t="s">
        <v>298</v>
      </c>
      <c r="O240" s="113" t="str">
        <f t="shared" si="29"/>
        <v>B</v>
      </c>
      <c r="P240" s="113" t="s">
        <v>295</v>
      </c>
      <c r="Q240" s="113" t="s">
        <v>296</v>
      </c>
      <c r="R240" s="177"/>
    </row>
    <row r="241" spans="1:18" ht="15">
      <c r="A241" s="122">
        <v>43</v>
      </c>
      <c r="B241" s="113" t="s">
        <v>1287</v>
      </c>
      <c r="C241" s="188" t="s">
        <v>452</v>
      </c>
      <c r="D241" s="189" t="s">
        <v>204</v>
      </c>
      <c r="E241" s="189" t="s">
        <v>205</v>
      </c>
      <c r="F241" s="113">
        <v>13</v>
      </c>
      <c r="G241" s="113">
        <v>4</v>
      </c>
      <c r="H241" s="113">
        <v>1</v>
      </c>
      <c r="I241" s="114" t="s">
        <v>334</v>
      </c>
      <c r="J241" s="113" t="str">
        <f t="shared" si="28"/>
        <v>B</v>
      </c>
      <c r="K241" s="113" t="s">
        <v>295</v>
      </c>
      <c r="L241" s="113" t="s">
        <v>296</v>
      </c>
      <c r="M241" s="113" t="s">
        <v>297</v>
      </c>
      <c r="N241" s="113" t="s">
        <v>298</v>
      </c>
      <c r="O241" s="113" t="str">
        <f t="shared" si="29"/>
        <v>B</v>
      </c>
      <c r="P241" s="113" t="s">
        <v>295</v>
      </c>
      <c r="Q241" s="113" t="s">
        <v>296</v>
      </c>
      <c r="R241" s="177"/>
    </row>
    <row r="242" spans="1:18" ht="15">
      <c r="A242" s="113">
        <v>44</v>
      </c>
      <c r="B242" s="113" t="s">
        <v>1288</v>
      </c>
      <c r="C242" s="188" t="s">
        <v>453</v>
      </c>
      <c r="D242" s="189" t="s">
        <v>204</v>
      </c>
      <c r="E242" s="189" t="s">
        <v>205</v>
      </c>
      <c r="F242" s="113">
        <v>8</v>
      </c>
      <c r="G242" s="113">
        <v>4</v>
      </c>
      <c r="H242" s="113">
        <v>2</v>
      </c>
      <c r="I242" s="114" t="s">
        <v>334</v>
      </c>
      <c r="J242" s="113" t="str">
        <f t="shared" si="28"/>
        <v>B</v>
      </c>
      <c r="K242" s="113" t="s">
        <v>295</v>
      </c>
      <c r="L242" s="113" t="s">
        <v>296</v>
      </c>
      <c r="M242" s="113" t="s">
        <v>297</v>
      </c>
      <c r="N242" s="113" t="s">
        <v>298</v>
      </c>
      <c r="O242" s="113" t="str">
        <f t="shared" si="29"/>
        <v>B</v>
      </c>
      <c r="P242" s="113" t="s">
        <v>295</v>
      </c>
      <c r="Q242" s="113" t="s">
        <v>296</v>
      </c>
      <c r="R242" s="177"/>
    </row>
    <row r="243" spans="1:18" ht="15">
      <c r="A243" s="122">
        <v>45</v>
      </c>
      <c r="B243" s="113" t="s">
        <v>1289</v>
      </c>
      <c r="C243" s="188" t="s">
        <v>454</v>
      </c>
      <c r="D243" s="189" t="s">
        <v>201</v>
      </c>
      <c r="E243" s="189" t="s">
        <v>248</v>
      </c>
      <c r="F243" s="113">
        <v>5</v>
      </c>
      <c r="G243" s="113">
        <v>4</v>
      </c>
      <c r="H243" s="113">
        <v>1</v>
      </c>
      <c r="I243" s="114" t="s">
        <v>334</v>
      </c>
      <c r="J243" s="113" t="str">
        <f t="shared" si="28"/>
        <v>B</v>
      </c>
      <c r="K243" s="113" t="s">
        <v>295</v>
      </c>
      <c r="L243" s="113" t="s">
        <v>296</v>
      </c>
      <c r="M243" s="113" t="s">
        <v>297</v>
      </c>
      <c r="N243" s="113" t="s">
        <v>298</v>
      </c>
      <c r="O243" s="113" t="str">
        <f t="shared" si="29"/>
        <v>B</v>
      </c>
      <c r="P243" s="113" t="s">
        <v>295</v>
      </c>
      <c r="Q243" s="113" t="s">
        <v>296</v>
      </c>
      <c r="R243" s="177"/>
    </row>
    <row r="244" spans="1:18" ht="15">
      <c r="A244" s="113">
        <v>46</v>
      </c>
      <c r="B244" s="113" t="s">
        <v>1290</v>
      </c>
      <c r="C244" s="188" t="s">
        <v>455</v>
      </c>
      <c r="D244" s="189" t="s">
        <v>201</v>
      </c>
      <c r="E244" s="189" t="s">
        <v>248</v>
      </c>
      <c r="F244" s="113">
        <v>4</v>
      </c>
      <c r="G244" s="113">
        <v>4</v>
      </c>
      <c r="H244" s="113">
        <v>1</v>
      </c>
      <c r="I244" s="114" t="s">
        <v>334</v>
      </c>
      <c r="J244" s="113" t="str">
        <f t="shared" si="28"/>
        <v>B</v>
      </c>
      <c r="K244" s="113" t="s">
        <v>295</v>
      </c>
      <c r="L244" s="113" t="s">
        <v>296</v>
      </c>
      <c r="M244" s="113" t="s">
        <v>297</v>
      </c>
      <c r="N244" s="113" t="s">
        <v>298</v>
      </c>
      <c r="O244" s="113" t="str">
        <f t="shared" si="29"/>
        <v>B</v>
      </c>
      <c r="P244" s="113" t="s">
        <v>295</v>
      </c>
      <c r="Q244" s="113" t="s">
        <v>296</v>
      </c>
      <c r="R244" s="177"/>
    </row>
    <row r="245" spans="1:18" ht="15">
      <c r="A245" s="122">
        <v>47</v>
      </c>
      <c r="B245" s="113" t="s">
        <v>1291</v>
      </c>
      <c r="C245" s="188" t="s">
        <v>456</v>
      </c>
      <c r="D245" s="189" t="s">
        <v>201</v>
      </c>
      <c r="E245" s="189" t="s">
        <v>248</v>
      </c>
      <c r="F245" s="113">
        <v>6</v>
      </c>
      <c r="G245" s="113">
        <v>4</v>
      </c>
      <c r="H245" s="113">
        <v>2</v>
      </c>
      <c r="I245" s="114" t="s">
        <v>334</v>
      </c>
      <c r="J245" s="113" t="str">
        <f t="shared" si="28"/>
        <v>B</v>
      </c>
      <c r="K245" s="113" t="s">
        <v>295</v>
      </c>
      <c r="L245" s="113" t="s">
        <v>296</v>
      </c>
      <c r="M245" s="113" t="s">
        <v>297</v>
      </c>
      <c r="N245" s="113" t="s">
        <v>298</v>
      </c>
      <c r="O245" s="113" t="str">
        <f t="shared" si="29"/>
        <v>B</v>
      </c>
      <c r="P245" s="113" t="s">
        <v>295</v>
      </c>
      <c r="Q245" s="113" t="s">
        <v>296</v>
      </c>
      <c r="R245" s="177"/>
    </row>
    <row r="246" spans="1:18" ht="15">
      <c r="A246" s="113">
        <v>48</v>
      </c>
      <c r="B246" s="113" t="s">
        <v>1292</v>
      </c>
      <c r="C246" s="188" t="s">
        <v>401</v>
      </c>
      <c r="D246" s="189" t="s">
        <v>201</v>
      </c>
      <c r="E246" s="189" t="s">
        <v>248</v>
      </c>
      <c r="F246" s="113">
        <v>6</v>
      </c>
      <c r="G246" s="113">
        <v>5</v>
      </c>
      <c r="H246" s="113">
        <v>1</v>
      </c>
      <c r="I246" s="114" t="s">
        <v>334</v>
      </c>
      <c r="J246" s="113" t="str">
        <f t="shared" si="28"/>
        <v>B</v>
      </c>
      <c r="K246" s="113" t="s">
        <v>295</v>
      </c>
      <c r="L246" s="113" t="s">
        <v>296</v>
      </c>
      <c r="M246" s="113" t="s">
        <v>297</v>
      </c>
      <c r="N246" s="113" t="s">
        <v>298</v>
      </c>
      <c r="O246" s="113" t="str">
        <f t="shared" si="29"/>
        <v>B</v>
      </c>
      <c r="P246" s="113" t="s">
        <v>295</v>
      </c>
      <c r="Q246" s="113" t="s">
        <v>296</v>
      </c>
      <c r="R246" s="177"/>
    </row>
    <row r="247" spans="1:18" ht="15">
      <c r="A247" s="122">
        <v>49</v>
      </c>
      <c r="B247" s="113" t="s">
        <v>1293</v>
      </c>
      <c r="C247" s="188" t="s">
        <v>400</v>
      </c>
      <c r="D247" s="189" t="s">
        <v>201</v>
      </c>
      <c r="E247" s="189" t="s">
        <v>248</v>
      </c>
      <c r="F247" s="113">
        <v>8</v>
      </c>
      <c r="G247" s="113">
        <v>4</v>
      </c>
      <c r="H247" s="113">
        <v>1</v>
      </c>
      <c r="I247" s="114" t="s">
        <v>334</v>
      </c>
      <c r="J247" s="113" t="str">
        <f t="shared" si="28"/>
        <v>B</v>
      </c>
      <c r="K247" s="113" t="s">
        <v>295</v>
      </c>
      <c r="L247" s="113" t="s">
        <v>296</v>
      </c>
      <c r="M247" s="113" t="s">
        <v>297</v>
      </c>
      <c r="N247" s="113" t="s">
        <v>298</v>
      </c>
      <c r="O247" s="113" t="str">
        <f t="shared" si="29"/>
        <v>B</v>
      </c>
      <c r="P247" s="113" t="s">
        <v>295</v>
      </c>
      <c r="Q247" s="113" t="s">
        <v>296</v>
      </c>
      <c r="R247" s="177"/>
    </row>
    <row r="248" spans="1:18" ht="15">
      <c r="A248" s="113">
        <v>50</v>
      </c>
      <c r="B248" s="113" t="s">
        <v>1294</v>
      </c>
      <c r="C248" s="188" t="s">
        <v>457</v>
      </c>
      <c r="D248" s="189" t="s">
        <v>201</v>
      </c>
      <c r="E248" s="189" t="s">
        <v>248</v>
      </c>
      <c r="F248" s="113">
        <v>11</v>
      </c>
      <c r="G248" s="113">
        <v>4</v>
      </c>
      <c r="H248" s="113">
        <v>1</v>
      </c>
      <c r="I248" s="114" t="s">
        <v>334</v>
      </c>
      <c r="J248" s="113" t="str">
        <f t="shared" si="28"/>
        <v>B</v>
      </c>
      <c r="K248" s="113" t="s">
        <v>295</v>
      </c>
      <c r="L248" s="113" t="s">
        <v>296</v>
      </c>
      <c r="M248" s="113" t="s">
        <v>297</v>
      </c>
      <c r="N248" s="113" t="s">
        <v>298</v>
      </c>
      <c r="O248" s="113" t="str">
        <f t="shared" si="29"/>
        <v>B</v>
      </c>
      <c r="P248" s="113" t="s">
        <v>295</v>
      </c>
      <c r="Q248" s="113" t="s">
        <v>296</v>
      </c>
      <c r="R248" s="177"/>
    </row>
    <row r="249" spans="1:18" ht="15">
      <c r="A249" s="122">
        <v>51</v>
      </c>
      <c r="B249" s="113" t="s">
        <v>1295</v>
      </c>
      <c r="C249" s="188" t="s">
        <v>1559</v>
      </c>
      <c r="D249" s="189" t="s">
        <v>248</v>
      </c>
      <c r="E249" s="189" t="s">
        <v>198</v>
      </c>
      <c r="F249" s="113">
        <v>2</v>
      </c>
      <c r="G249" s="113">
        <v>4</v>
      </c>
      <c r="H249" s="113">
        <v>1</v>
      </c>
      <c r="I249" s="114" t="s">
        <v>334</v>
      </c>
      <c r="J249" s="113" t="str">
        <f t="shared" si="28"/>
        <v>B</v>
      </c>
      <c r="K249" s="113" t="s">
        <v>295</v>
      </c>
      <c r="L249" s="113" t="s">
        <v>296</v>
      </c>
      <c r="M249" s="113" t="s">
        <v>297</v>
      </c>
      <c r="N249" s="113" t="s">
        <v>298</v>
      </c>
      <c r="O249" s="113" t="str">
        <f t="shared" si="29"/>
        <v>B</v>
      </c>
      <c r="P249" s="113" t="s">
        <v>295</v>
      </c>
      <c r="Q249" s="113" t="s">
        <v>296</v>
      </c>
      <c r="R249" s="177"/>
    </row>
    <row r="250" spans="1:18" ht="15">
      <c r="A250" s="113">
        <v>52</v>
      </c>
      <c r="B250" s="136" t="s">
        <v>1296</v>
      </c>
      <c r="C250" s="195" t="s">
        <v>198</v>
      </c>
      <c r="D250" s="197" t="s">
        <v>248</v>
      </c>
      <c r="E250" s="197" t="s">
        <v>198</v>
      </c>
      <c r="F250" s="136">
        <v>4</v>
      </c>
      <c r="G250" s="136">
        <v>4</v>
      </c>
      <c r="H250" s="136">
        <v>1</v>
      </c>
      <c r="I250" s="139" t="s">
        <v>334</v>
      </c>
      <c r="J250" s="136" t="str">
        <f t="shared" si="28"/>
        <v>B</v>
      </c>
      <c r="K250" s="136" t="s">
        <v>295</v>
      </c>
      <c r="L250" s="136" t="s">
        <v>296</v>
      </c>
      <c r="M250" s="113" t="s">
        <v>297</v>
      </c>
      <c r="N250" s="113" t="s">
        <v>298</v>
      </c>
      <c r="O250" s="113" t="str">
        <f t="shared" si="29"/>
        <v>B</v>
      </c>
      <c r="P250" s="113" t="s">
        <v>295</v>
      </c>
      <c r="Q250" s="113" t="s">
        <v>296</v>
      </c>
      <c r="R250" s="178"/>
    </row>
    <row r="251" spans="1:18" ht="13.5">
      <c r="A251" s="463" t="s">
        <v>1656</v>
      </c>
      <c r="B251" s="464"/>
      <c r="C251" s="464"/>
      <c r="D251" s="464"/>
      <c r="E251" s="464"/>
      <c r="F251" s="464"/>
      <c r="G251" s="464"/>
      <c r="H251" s="464"/>
      <c r="I251" s="464"/>
      <c r="J251" s="464"/>
      <c r="K251" s="464"/>
      <c r="L251" s="464"/>
      <c r="M251" s="464"/>
      <c r="N251" s="464"/>
      <c r="O251" s="464"/>
      <c r="P251" s="464"/>
      <c r="Q251" s="464"/>
      <c r="R251" s="465"/>
    </row>
    <row r="252" spans="1:18" ht="14.25">
      <c r="A252" s="100" t="s">
        <v>460</v>
      </c>
      <c r="B252" s="128" t="s">
        <v>461</v>
      </c>
      <c r="C252" s="140"/>
      <c r="D252" s="130"/>
      <c r="E252" s="131"/>
      <c r="F252" s="132"/>
      <c r="G252" s="132"/>
      <c r="H252" s="132"/>
      <c r="I252" s="133"/>
      <c r="J252" s="132"/>
      <c r="K252" s="132"/>
      <c r="L252" s="132"/>
      <c r="M252" s="132"/>
      <c r="N252" s="132"/>
      <c r="O252" s="132"/>
      <c r="P252" s="132"/>
      <c r="Q252" s="132"/>
      <c r="R252" s="134"/>
    </row>
    <row r="253" spans="1:18" ht="15">
      <c r="A253" s="122">
        <v>1</v>
      </c>
      <c r="B253" s="122" t="s">
        <v>1443</v>
      </c>
      <c r="C253" s="184" t="s">
        <v>1603</v>
      </c>
      <c r="D253" s="185" t="s">
        <v>74</v>
      </c>
      <c r="E253" s="185" t="s">
        <v>512</v>
      </c>
      <c r="F253" s="111">
        <v>80</v>
      </c>
      <c r="G253" s="111">
        <v>12</v>
      </c>
      <c r="H253" s="111">
        <v>1</v>
      </c>
      <c r="I253" s="187" t="s">
        <v>334</v>
      </c>
      <c r="J253" s="111" t="str">
        <f t="shared" ref="J253:J287" si="30">Q253</f>
        <v>B</v>
      </c>
      <c r="K253" s="111" t="s">
        <v>295</v>
      </c>
      <c r="L253" s="111" t="s">
        <v>296</v>
      </c>
      <c r="M253" s="111" t="s">
        <v>297</v>
      </c>
      <c r="N253" s="111" t="s">
        <v>298</v>
      </c>
      <c r="O253" s="111" t="str">
        <f t="shared" ref="O253:O287" si="31">Q253</f>
        <v>B</v>
      </c>
      <c r="P253" s="111" t="s">
        <v>295</v>
      </c>
      <c r="Q253" s="111" t="s">
        <v>296</v>
      </c>
      <c r="R253" s="176"/>
    </row>
    <row r="254" spans="1:18" ht="15">
      <c r="A254" s="113">
        <v>2</v>
      </c>
      <c r="B254" s="113" t="s">
        <v>1444</v>
      </c>
      <c r="C254" s="188" t="s">
        <v>471</v>
      </c>
      <c r="D254" s="189" t="s">
        <v>96</v>
      </c>
      <c r="E254" s="189" t="s">
        <v>97</v>
      </c>
      <c r="F254" s="113">
        <v>5</v>
      </c>
      <c r="G254" s="113">
        <v>3.3</v>
      </c>
      <c r="H254" s="113">
        <v>1</v>
      </c>
      <c r="I254" s="191" t="s">
        <v>334</v>
      </c>
      <c r="J254" s="113" t="str">
        <f t="shared" si="30"/>
        <v>B</v>
      </c>
      <c r="K254" s="113" t="s">
        <v>295</v>
      </c>
      <c r="L254" s="113" t="s">
        <v>296</v>
      </c>
      <c r="M254" s="113" t="s">
        <v>297</v>
      </c>
      <c r="N254" s="113" t="s">
        <v>298</v>
      </c>
      <c r="O254" s="113" t="str">
        <f t="shared" si="31"/>
        <v>B</v>
      </c>
      <c r="P254" s="113" t="s">
        <v>295</v>
      </c>
      <c r="Q254" s="113" t="s">
        <v>296</v>
      </c>
      <c r="R254" s="177"/>
    </row>
    <row r="255" spans="1:18" ht="15">
      <c r="A255" s="122">
        <v>3</v>
      </c>
      <c r="B255" s="122" t="s">
        <v>1445</v>
      </c>
      <c r="C255" s="188" t="s">
        <v>1604</v>
      </c>
      <c r="D255" s="189" t="s">
        <v>97</v>
      </c>
      <c r="E255" s="189" t="s">
        <v>139</v>
      </c>
      <c r="F255" s="113">
        <v>6</v>
      </c>
      <c r="G255" s="113">
        <v>6</v>
      </c>
      <c r="H255" s="113">
        <v>1</v>
      </c>
      <c r="I255" s="191" t="s">
        <v>334</v>
      </c>
      <c r="J255" s="113" t="str">
        <f t="shared" si="30"/>
        <v>B</v>
      </c>
      <c r="K255" s="113" t="s">
        <v>295</v>
      </c>
      <c r="L255" s="113" t="s">
        <v>296</v>
      </c>
      <c r="M255" s="113" t="s">
        <v>297</v>
      </c>
      <c r="N255" s="113" t="s">
        <v>298</v>
      </c>
      <c r="O255" s="113" t="str">
        <f t="shared" si="31"/>
        <v>B</v>
      </c>
      <c r="P255" s="113" t="s">
        <v>295</v>
      </c>
      <c r="Q255" s="113" t="s">
        <v>296</v>
      </c>
      <c r="R255" s="177"/>
    </row>
    <row r="256" spans="1:18" ht="15">
      <c r="A256" s="113">
        <v>4</v>
      </c>
      <c r="B256" s="113" t="s">
        <v>1446</v>
      </c>
      <c r="C256" s="188" t="s">
        <v>1605</v>
      </c>
      <c r="D256" s="189" t="s">
        <v>91</v>
      </c>
      <c r="E256" s="189" t="s">
        <v>139</v>
      </c>
      <c r="F256" s="113">
        <v>6</v>
      </c>
      <c r="G256" s="113">
        <v>6</v>
      </c>
      <c r="H256" s="113">
        <v>1</v>
      </c>
      <c r="I256" s="191" t="s">
        <v>334</v>
      </c>
      <c r="J256" s="113" t="str">
        <f t="shared" si="30"/>
        <v>B</v>
      </c>
      <c r="K256" s="113" t="s">
        <v>295</v>
      </c>
      <c r="L256" s="113" t="s">
        <v>296</v>
      </c>
      <c r="M256" s="113" t="s">
        <v>297</v>
      </c>
      <c r="N256" s="113" t="s">
        <v>298</v>
      </c>
      <c r="O256" s="113" t="str">
        <f t="shared" si="31"/>
        <v>B</v>
      </c>
      <c r="P256" s="113" t="s">
        <v>295</v>
      </c>
      <c r="Q256" s="113" t="s">
        <v>296</v>
      </c>
      <c r="R256" s="177"/>
    </row>
    <row r="257" spans="1:18" ht="15">
      <c r="A257" s="122">
        <v>5</v>
      </c>
      <c r="B257" s="122" t="s">
        <v>1447</v>
      </c>
      <c r="C257" s="188" t="s">
        <v>1606</v>
      </c>
      <c r="D257" s="189" t="s">
        <v>74</v>
      </c>
      <c r="E257" s="189" t="s">
        <v>139</v>
      </c>
      <c r="F257" s="113">
        <v>6</v>
      </c>
      <c r="G257" s="113">
        <v>3</v>
      </c>
      <c r="H257" s="113">
        <v>2</v>
      </c>
      <c r="I257" s="191" t="s">
        <v>334</v>
      </c>
      <c r="J257" s="113" t="str">
        <f t="shared" si="30"/>
        <v>B</v>
      </c>
      <c r="K257" s="113" t="s">
        <v>295</v>
      </c>
      <c r="L257" s="113" t="s">
        <v>296</v>
      </c>
      <c r="M257" s="113" t="s">
        <v>297</v>
      </c>
      <c r="N257" s="113" t="s">
        <v>298</v>
      </c>
      <c r="O257" s="113" t="str">
        <f t="shared" si="31"/>
        <v>B</v>
      </c>
      <c r="P257" s="113" t="s">
        <v>295</v>
      </c>
      <c r="Q257" s="113" t="s">
        <v>296</v>
      </c>
      <c r="R257" s="177"/>
    </row>
    <row r="258" spans="1:18" ht="15">
      <c r="A258" s="113">
        <v>6</v>
      </c>
      <c r="B258" s="113" t="s">
        <v>1448</v>
      </c>
      <c r="C258" s="188" t="s">
        <v>469</v>
      </c>
      <c r="D258" s="189" t="s">
        <v>74</v>
      </c>
      <c r="E258" s="189" t="s">
        <v>596</v>
      </c>
      <c r="F258" s="113">
        <v>6.8</v>
      </c>
      <c r="G258" s="113">
        <v>6.6</v>
      </c>
      <c r="H258" s="113">
        <v>1</v>
      </c>
      <c r="I258" s="191" t="s">
        <v>334</v>
      </c>
      <c r="J258" s="113" t="str">
        <f t="shared" si="30"/>
        <v>B</v>
      </c>
      <c r="K258" s="113" t="s">
        <v>295</v>
      </c>
      <c r="L258" s="113" t="s">
        <v>296</v>
      </c>
      <c r="M258" s="113" t="s">
        <v>297</v>
      </c>
      <c r="N258" s="113" t="s">
        <v>298</v>
      </c>
      <c r="O258" s="113" t="str">
        <f t="shared" si="31"/>
        <v>B</v>
      </c>
      <c r="P258" s="113" t="s">
        <v>295</v>
      </c>
      <c r="Q258" s="113" t="s">
        <v>296</v>
      </c>
      <c r="R258" s="177"/>
    </row>
    <row r="259" spans="1:18" ht="15">
      <c r="A259" s="122">
        <v>7</v>
      </c>
      <c r="B259" s="122" t="s">
        <v>1449</v>
      </c>
      <c r="C259" s="188" t="s">
        <v>478</v>
      </c>
      <c r="D259" s="189" t="s">
        <v>74</v>
      </c>
      <c r="E259" s="189" t="s">
        <v>596</v>
      </c>
      <c r="F259" s="113">
        <v>5.2</v>
      </c>
      <c r="G259" s="113">
        <v>5</v>
      </c>
      <c r="H259" s="113">
        <v>1</v>
      </c>
      <c r="I259" s="191" t="s">
        <v>334</v>
      </c>
      <c r="J259" s="113" t="str">
        <f t="shared" si="30"/>
        <v>R</v>
      </c>
      <c r="K259" s="113" t="s">
        <v>295</v>
      </c>
      <c r="L259" s="113" t="s">
        <v>296</v>
      </c>
      <c r="M259" s="113" t="s">
        <v>297</v>
      </c>
      <c r="N259" s="113" t="s">
        <v>298</v>
      </c>
      <c r="O259" s="113" t="str">
        <f t="shared" si="31"/>
        <v>R</v>
      </c>
      <c r="P259" s="113" t="s">
        <v>295</v>
      </c>
      <c r="Q259" s="113" t="s">
        <v>313</v>
      </c>
      <c r="R259" s="177"/>
    </row>
    <row r="260" spans="1:18" ht="15">
      <c r="A260" s="113">
        <v>8</v>
      </c>
      <c r="B260" s="113" t="s">
        <v>1450</v>
      </c>
      <c r="C260" s="188" t="s">
        <v>479</v>
      </c>
      <c r="D260" s="189" t="s">
        <v>140</v>
      </c>
      <c r="E260" s="189" t="s">
        <v>233</v>
      </c>
      <c r="F260" s="113">
        <v>118.4</v>
      </c>
      <c r="G260" s="113">
        <v>5.7</v>
      </c>
      <c r="H260" s="113">
        <v>1</v>
      </c>
      <c r="I260" s="191" t="s">
        <v>480</v>
      </c>
      <c r="J260" s="113" t="str">
        <f t="shared" si="30"/>
        <v>B</v>
      </c>
      <c r="K260" s="113" t="s">
        <v>295</v>
      </c>
      <c r="L260" s="113" t="s">
        <v>296</v>
      </c>
      <c r="M260" s="113" t="s">
        <v>297</v>
      </c>
      <c r="N260" s="113" t="s">
        <v>298</v>
      </c>
      <c r="O260" s="113" t="str">
        <f t="shared" si="31"/>
        <v>B</v>
      </c>
      <c r="P260" s="113" t="s">
        <v>295</v>
      </c>
      <c r="Q260" s="113" t="s">
        <v>296</v>
      </c>
      <c r="R260" s="177"/>
    </row>
    <row r="261" spans="1:18" ht="15">
      <c r="A261" s="122">
        <v>9</v>
      </c>
      <c r="B261" s="122" t="s">
        <v>1451</v>
      </c>
      <c r="C261" s="188" t="s">
        <v>481</v>
      </c>
      <c r="D261" s="189" t="s">
        <v>140</v>
      </c>
      <c r="E261" s="189" t="s">
        <v>233</v>
      </c>
      <c r="F261" s="113">
        <v>5</v>
      </c>
      <c r="G261" s="113">
        <v>5</v>
      </c>
      <c r="H261" s="113">
        <v>1</v>
      </c>
      <c r="I261" s="191" t="s">
        <v>334</v>
      </c>
      <c r="J261" s="113" t="str">
        <f t="shared" si="30"/>
        <v>B</v>
      </c>
      <c r="K261" s="113" t="s">
        <v>295</v>
      </c>
      <c r="L261" s="113" t="s">
        <v>296</v>
      </c>
      <c r="M261" s="113" t="s">
        <v>297</v>
      </c>
      <c r="N261" s="113" t="s">
        <v>298</v>
      </c>
      <c r="O261" s="113" t="str">
        <f t="shared" si="31"/>
        <v>B</v>
      </c>
      <c r="P261" s="113" t="s">
        <v>295</v>
      </c>
      <c r="Q261" s="113" t="s">
        <v>296</v>
      </c>
      <c r="R261" s="177"/>
    </row>
    <row r="262" spans="1:18" ht="15">
      <c r="A262" s="113">
        <v>10</v>
      </c>
      <c r="B262" s="113" t="s">
        <v>1452</v>
      </c>
      <c r="C262" s="188" t="s">
        <v>472</v>
      </c>
      <c r="D262" s="189" t="s">
        <v>595</v>
      </c>
      <c r="E262" s="189" t="s">
        <v>68</v>
      </c>
      <c r="F262" s="113">
        <v>2.5</v>
      </c>
      <c r="G262" s="113">
        <v>6</v>
      </c>
      <c r="H262" s="113">
        <v>1</v>
      </c>
      <c r="I262" s="191" t="s">
        <v>334</v>
      </c>
      <c r="J262" s="113" t="str">
        <f t="shared" si="30"/>
        <v>B</v>
      </c>
      <c r="K262" s="113" t="s">
        <v>295</v>
      </c>
      <c r="L262" s="113" t="s">
        <v>296</v>
      </c>
      <c r="M262" s="113" t="s">
        <v>297</v>
      </c>
      <c r="N262" s="113" t="s">
        <v>298</v>
      </c>
      <c r="O262" s="113" t="str">
        <f t="shared" si="31"/>
        <v>B</v>
      </c>
      <c r="P262" s="113" t="s">
        <v>295</v>
      </c>
      <c r="Q262" s="113" t="s">
        <v>296</v>
      </c>
      <c r="R262" s="177"/>
    </row>
    <row r="263" spans="1:18" ht="15">
      <c r="A263" s="122">
        <v>11</v>
      </c>
      <c r="B263" s="122" t="s">
        <v>1453</v>
      </c>
      <c r="C263" s="188" t="s">
        <v>473</v>
      </c>
      <c r="D263" s="189" t="s">
        <v>595</v>
      </c>
      <c r="E263" s="189" t="s">
        <v>68</v>
      </c>
      <c r="F263" s="113">
        <v>16.5</v>
      </c>
      <c r="G263" s="113">
        <v>5</v>
      </c>
      <c r="H263" s="113">
        <v>1</v>
      </c>
      <c r="I263" s="191" t="s">
        <v>334</v>
      </c>
      <c r="J263" s="113" t="str">
        <f t="shared" si="30"/>
        <v>S</v>
      </c>
      <c r="K263" s="113" t="s">
        <v>295</v>
      </c>
      <c r="L263" s="113" t="s">
        <v>296</v>
      </c>
      <c r="M263" s="113" t="s">
        <v>297</v>
      </c>
      <c r="N263" s="113" t="s">
        <v>298</v>
      </c>
      <c r="O263" s="113" t="str">
        <f t="shared" si="31"/>
        <v>S</v>
      </c>
      <c r="P263" s="113" t="s">
        <v>295</v>
      </c>
      <c r="Q263" s="113" t="s">
        <v>310</v>
      </c>
      <c r="R263" s="177"/>
    </row>
    <row r="264" spans="1:18" ht="15">
      <c r="A264" s="113">
        <v>12</v>
      </c>
      <c r="B264" s="113" t="s">
        <v>1454</v>
      </c>
      <c r="C264" s="188" t="s">
        <v>474</v>
      </c>
      <c r="D264" s="189" t="s">
        <v>595</v>
      </c>
      <c r="E264" s="189" t="s">
        <v>68</v>
      </c>
      <c r="F264" s="113">
        <v>2.5</v>
      </c>
      <c r="G264" s="113">
        <v>6</v>
      </c>
      <c r="H264" s="113">
        <v>1</v>
      </c>
      <c r="I264" s="191" t="s">
        <v>334</v>
      </c>
      <c r="J264" s="113" t="str">
        <f t="shared" si="30"/>
        <v>B</v>
      </c>
      <c r="K264" s="113" t="s">
        <v>295</v>
      </c>
      <c r="L264" s="113" t="s">
        <v>296</v>
      </c>
      <c r="M264" s="113" t="s">
        <v>297</v>
      </c>
      <c r="N264" s="113" t="s">
        <v>298</v>
      </c>
      <c r="O264" s="113" t="str">
        <f t="shared" si="31"/>
        <v>B</v>
      </c>
      <c r="P264" s="113" t="s">
        <v>295</v>
      </c>
      <c r="Q264" s="113" t="s">
        <v>296</v>
      </c>
      <c r="R264" s="177"/>
    </row>
    <row r="265" spans="1:18" ht="15">
      <c r="A265" s="122">
        <v>13</v>
      </c>
      <c r="B265" s="122" t="s">
        <v>1455</v>
      </c>
      <c r="C265" s="188" t="s">
        <v>475</v>
      </c>
      <c r="D265" s="189" t="s">
        <v>595</v>
      </c>
      <c r="E265" s="189" t="s">
        <v>68</v>
      </c>
      <c r="F265" s="113">
        <v>2.5</v>
      </c>
      <c r="G265" s="113">
        <v>6</v>
      </c>
      <c r="H265" s="113">
        <v>1</v>
      </c>
      <c r="I265" s="191" t="s">
        <v>334</v>
      </c>
      <c r="J265" s="113" t="str">
        <f t="shared" si="30"/>
        <v>B</v>
      </c>
      <c r="K265" s="113" t="s">
        <v>295</v>
      </c>
      <c r="L265" s="113" t="s">
        <v>296</v>
      </c>
      <c r="M265" s="113" t="s">
        <v>297</v>
      </c>
      <c r="N265" s="113" t="s">
        <v>298</v>
      </c>
      <c r="O265" s="113" t="str">
        <f t="shared" si="31"/>
        <v>B</v>
      </c>
      <c r="P265" s="113" t="s">
        <v>295</v>
      </c>
      <c r="Q265" s="113" t="s">
        <v>296</v>
      </c>
      <c r="R265" s="177"/>
    </row>
    <row r="266" spans="1:18" ht="15">
      <c r="A266" s="113">
        <v>14</v>
      </c>
      <c r="B266" s="113" t="s">
        <v>1456</v>
      </c>
      <c r="C266" s="188" t="s">
        <v>476</v>
      </c>
      <c r="D266" s="189" t="s">
        <v>595</v>
      </c>
      <c r="E266" s="189" t="s">
        <v>68</v>
      </c>
      <c r="F266" s="113">
        <v>2.5</v>
      </c>
      <c r="G266" s="113">
        <v>6</v>
      </c>
      <c r="H266" s="113">
        <v>1</v>
      </c>
      <c r="I266" s="191" t="s">
        <v>334</v>
      </c>
      <c r="J266" s="113" t="str">
        <f t="shared" si="30"/>
        <v>B</v>
      </c>
      <c r="K266" s="113" t="s">
        <v>295</v>
      </c>
      <c r="L266" s="113" t="s">
        <v>296</v>
      </c>
      <c r="M266" s="113" t="s">
        <v>297</v>
      </c>
      <c r="N266" s="113" t="s">
        <v>298</v>
      </c>
      <c r="O266" s="113" t="str">
        <f t="shared" si="31"/>
        <v>B</v>
      </c>
      <c r="P266" s="113" t="s">
        <v>295</v>
      </c>
      <c r="Q266" s="113" t="s">
        <v>296</v>
      </c>
      <c r="R266" s="177"/>
    </row>
    <row r="267" spans="1:18" ht="15">
      <c r="A267" s="122">
        <v>15</v>
      </c>
      <c r="B267" s="122" t="s">
        <v>1457</v>
      </c>
      <c r="C267" s="188" t="s">
        <v>477</v>
      </c>
      <c r="D267" s="189" t="s">
        <v>595</v>
      </c>
      <c r="E267" s="189" t="s">
        <v>68</v>
      </c>
      <c r="F267" s="113">
        <v>3</v>
      </c>
      <c r="G267" s="113">
        <v>6</v>
      </c>
      <c r="H267" s="113">
        <v>1</v>
      </c>
      <c r="I267" s="191" t="s">
        <v>334</v>
      </c>
      <c r="J267" s="113" t="str">
        <f t="shared" si="30"/>
        <v>B</v>
      </c>
      <c r="K267" s="113" t="s">
        <v>295</v>
      </c>
      <c r="L267" s="113" t="s">
        <v>296</v>
      </c>
      <c r="M267" s="113" t="s">
        <v>297</v>
      </c>
      <c r="N267" s="113" t="s">
        <v>298</v>
      </c>
      <c r="O267" s="113" t="str">
        <f t="shared" si="31"/>
        <v>B</v>
      </c>
      <c r="P267" s="113" t="s">
        <v>295</v>
      </c>
      <c r="Q267" s="113" t="s">
        <v>296</v>
      </c>
      <c r="R267" s="177"/>
    </row>
    <row r="268" spans="1:18" ht="15">
      <c r="A268" s="113">
        <v>16</v>
      </c>
      <c r="B268" s="113" t="s">
        <v>1458</v>
      </c>
      <c r="C268" s="188" t="s">
        <v>464</v>
      </c>
      <c r="D268" s="189" t="s">
        <v>77</v>
      </c>
      <c r="E268" s="189" t="s">
        <v>63</v>
      </c>
      <c r="F268" s="113">
        <v>7.8</v>
      </c>
      <c r="G268" s="113">
        <v>7</v>
      </c>
      <c r="H268" s="113">
        <v>1</v>
      </c>
      <c r="I268" s="191" t="s">
        <v>334</v>
      </c>
      <c r="J268" s="113" t="str">
        <f t="shared" si="30"/>
        <v>B</v>
      </c>
      <c r="K268" s="113" t="s">
        <v>295</v>
      </c>
      <c r="L268" s="113" t="s">
        <v>296</v>
      </c>
      <c r="M268" s="113" t="s">
        <v>297</v>
      </c>
      <c r="N268" s="113" t="s">
        <v>298</v>
      </c>
      <c r="O268" s="113" t="str">
        <f t="shared" si="31"/>
        <v>B</v>
      </c>
      <c r="P268" s="113" t="s">
        <v>295</v>
      </c>
      <c r="Q268" s="113" t="s">
        <v>296</v>
      </c>
      <c r="R268" s="177"/>
    </row>
    <row r="269" spans="1:18" ht="15">
      <c r="A269" s="122">
        <v>17</v>
      </c>
      <c r="B269" s="122" t="s">
        <v>1459</v>
      </c>
      <c r="C269" s="188" t="s">
        <v>465</v>
      </c>
      <c r="D269" s="189" t="s">
        <v>77</v>
      </c>
      <c r="E269" s="189" t="s">
        <v>63</v>
      </c>
      <c r="F269" s="113">
        <v>12.6</v>
      </c>
      <c r="G269" s="113">
        <v>6.8</v>
      </c>
      <c r="H269" s="113">
        <v>1</v>
      </c>
      <c r="I269" s="191" t="s">
        <v>334</v>
      </c>
      <c r="J269" s="113" t="str">
        <f t="shared" si="30"/>
        <v>B</v>
      </c>
      <c r="K269" s="113" t="s">
        <v>295</v>
      </c>
      <c r="L269" s="113" t="s">
        <v>296</v>
      </c>
      <c r="M269" s="113" t="s">
        <v>297</v>
      </c>
      <c r="N269" s="113" t="s">
        <v>298</v>
      </c>
      <c r="O269" s="113" t="str">
        <f t="shared" si="31"/>
        <v>B</v>
      </c>
      <c r="P269" s="113" t="s">
        <v>295</v>
      </c>
      <c r="Q269" s="113" t="s">
        <v>296</v>
      </c>
      <c r="R269" s="177"/>
    </row>
    <row r="270" spans="1:18" ht="15">
      <c r="A270" s="113">
        <v>18</v>
      </c>
      <c r="B270" s="113" t="s">
        <v>1460</v>
      </c>
      <c r="C270" s="188" t="s">
        <v>466</v>
      </c>
      <c r="D270" s="189" t="s">
        <v>77</v>
      </c>
      <c r="E270" s="189" t="s">
        <v>63</v>
      </c>
      <c r="F270" s="113">
        <v>10.3</v>
      </c>
      <c r="G270" s="113">
        <v>6</v>
      </c>
      <c r="H270" s="113">
        <v>1</v>
      </c>
      <c r="I270" s="191" t="s">
        <v>334</v>
      </c>
      <c r="J270" s="113" t="str">
        <f t="shared" si="30"/>
        <v>B</v>
      </c>
      <c r="K270" s="113" t="s">
        <v>295</v>
      </c>
      <c r="L270" s="113" t="s">
        <v>296</v>
      </c>
      <c r="M270" s="113" t="s">
        <v>297</v>
      </c>
      <c r="N270" s="113" t="s">
        <v>298</v>
      </c>
      <c r="O270" s="113" t="str">
        <f t="shared" si="31"/>
        <v>B</v>
      </c>
      <c r="P270" s="113" t="s">
        <v>295</v>
      </c>
      <c r="Q270" s="113" t="s">
        <v>296</v>
      </c>
      <c r="R270" s="177"/>
    </row>
    <row r="271" spans="1:18" ht="15">
      <c r="A271" s="122">
        <v>19</v>
      </c>
      <c r="B271" s="122" t="s">
        <v>1461</v>
      </c>
      <c r="C271" s="188" t="s">
        <v>467</v>
      </c>
      <c r="D271" s="189" t="s">
        <v>77</v>
      </c>
      <c r="E271" s="189" t="s">
        <v>63</v>
      </c>
      <c r="F271" s="113">
        <v>3.6</v>
      </c>
      <c r="G271" s="113">
        <v>6</v>
      </c>
      <c r="H271" s="113">
        <v>1</v>
      </c>
      <c r="I271" s="191" t="s">
        <v>334</v>
      </c>
      <c r="J271" s="113" t="str">
        <f t="shared" si="30"/>
        <v>B</v>
      </c>
      <c r="K271" s="113" t="s">
        <v>295</v>
      </c>
      <c r="L271" s="113" t="s">
        <v>296</v>
      </c>
      <c r="M271" s="113" t="s">
        <v>297</v>
      </c>
      <c r="N271" s="113" t="s">
        <v>298</v>
      </c>
      <c r="O271" s="113" t="str">
        <f t="shared" si="31"/>
        <v>B</v>
      </c>
      <c r="P271" s="113" t="s">
        <v>295</v>
      </c>
      <c r="Q271" s="113" t="s">
        <v>296</v>
      </c>
      <c r="R271" s="177"/>
    </row>
    <row r="272" spans="1:18" ht="15">
      <c r="A272" s="113">
        <v>20</v>
      </c>
      <c r="B272" s="113" t="s">
        <v>1462</v>
      </c>
      <c r="C272" s="188" t="s">
        <v>468</v>
      </c>
      <c r="D272" s="189" t="s">
        <v>77</v>
      </c>
      <c r="E272" s="189" t="s">
        <v>63</v>
      </c>
      <c r="F272" s="113">
        <v>6.8</v>
      </c>
      <c r="G272" s="113">
        <v>6</v>
      </c>
      <c r="H272" s="113">
        <v>1</v>
      </c>
      <c r="I272" s="191" t="s">
        <v>334</v>
      </c>
      <c r="J272" s="113" t="str">
        <f t="shared" si="30"/>
        <v>B</v>
      </c>
      <c r="K272" s="113" t="s">
        <v>295</v>
      </c>
      <c r="L272" s="113" t="s">
        <v>296</v>
      </c>
      <c r="M272" s="113" t="s">
        <v>297</v>
      </c>
      <c r="N272" s="113" t="s">
        <v>298</v>
      </c>
      <c r="O272" s="113" t="str">
        <f t="shared" si="31"/>
        <v>B</v>
      </c>
      <c r="P272" s="113" t="s">
        <v>295</v>
      </c>
      <c r="Q272" s="113" t="s">
        <v>296</v>
      </c>
      <c r="R272" s="177"/>
    </row>
    <row r="273" spans="1:18" ht="15">
      <c r="A273" s="122">
        <v>21</v>
      </c>
      <c r="B273" s="122" t="s">
        <v>1463</v>
      </c>
      <c r="C273" s="188" t="s">
        <v>469</v>
      </c>
      <c r="D273" s="189" t="s">
        <v>77</v>
      </c>
      <c r="E273" s="189" t="s">
        <v>63</v>
      </c>
      <c r="F273" s="113">
        <v>6.8</v>
      </c>
      <c r="G273" s="113">
        <v>6</v>
      </c>
      <c r="H273" s="113">
        <v>1</v>
      </c>
      <c r="I273" s="191" t="s">
        <v>334</v>
      </c>
      <c r="J273" s="113" t="str">
        <f t="shared" si="30"/>
        <v>B</v>
      </c>
      <c r="K273" s="113" t="s">
        <v>295</v>
      </c>
      <c r="L273" s="113" t="s">
        <v>296</v>
      </c>
      <c r="M273" s="113" t="s">
        <v>297</v>
      </c>
      <c r="N273" s="113" t="s">
        <v>298</v>
      </c>
      <c r="O273" s="113" t="str">
        <f t="shared" si="31"/>
        <v>B</v>
      </c>
      <c r="P273" s="113" t="s">
        <v>295</v>
      </c>
      <c r="Q273" s="113" t="s">
        <v>296</v>
      </c>
      <c r="R273" s="177"/>
    </row>
    <row r="274" spans="1:18" ht="15">
      <c r="A274" s="113">
        <v>22</v>
      </c>
      <c r="B274" s="113" t="s">
        <v>1464</v>
      </c>
      <c r="C274" s="188" t="s">
        <v>470</v>
      </c>
      <c r="D274" s="189" t="s">
        <v>77</v>
      </c>
      <c r="E274" s="189" t="s">
        <v>63</v>
      </c>
      <c r="F274" s="113">
        <v>3.8</v>
      </c>
      <c r="G274" s="113">
        <v>6</v>
      </c>
      <c r="H274" s="113">
        <v>2</v>
      </c>
      <c r="I274" s="191" t="s">
        <v>334</v>
      </c>
      <c r="J274" s="113" t="str">
        <f t="shared" si="30"/>
        <v>B</v>
      </c>
      <c r="K274" s="113" t="s">
        <v>295</v>
      </c>
      <c r="L274" s="113" t="s">
        <v>296</v>
      </c>
      <c r="M274" s="113" t="s">
        <v>297</v>
      </c>
      <c r="N274" s="113" t="s">
        <v>298</v>
      </c>
      <c r="O274" s="113" t="str">
        <f t="shared" si="31"/>
        <v>B</v>
      </c>
      <c r="P274" s="113" t="s">
        <v>295</v>
      </c>
      <c r="Q274" s="113" t="s">
        <v>296</v>
      </c>
      <c r="R274" s="177"/>
    </row>
    <row r="275" spans="1:18" ht="15">
      <c r="A275" s="122">
        <v>23</v>
      </c>
      <c r="B275" s="122" t="s">
        <v>1465</v>
      </c>
      <c r="C275" s="188" t="s">
        <v>496</v>
      </c>
      <c r="D275" s="189" t="s">
        <v>77</v>
      </c>
      <c r="E275" s="189" t="s">
        <v>63</v>
      </c>
      <c r="F275" s="113">
        <v>6</v>
      </c>
      <c r="G275" s="113">
        <v>6</v>
      </c>
      <c r="H275" s="113">
        <v>1</v>
      </c>
      <c r="I275" s="191" t="s">
        <v>334</v>
      </c>
      <c r="J275" s="113" t="str">
        <f t="shared" si="30"/>
        <v>B</v>
      </c>
      <c r="K275" s="113" t="s">
        <v>295</v>
      </c>
      <c r="L275" s="113" t="s">
        <v>296</v>
      </c>
      <c r="M275" s="113" t="s">
        <v>297</v>
      </c>
      <c r="N275" s="113" t="s">
        <v>298</v>
      </c>
      <c r="O275" s="113" t="str">
        <f t="shared" si="31"/>
        <v>B</v>
      </c>
      <c r="P275" s="113" t="s">
        <v>295</v>
      </c>
      <c r="Q275" s="113" t="s">
        <v>296</v>
      </c>
      <c r="R275" s="177"/>
    </row>
    <row r="276" spans="1:18" ht="15">
      <c r="A276" s="122">
        <v>24</v>
      </c>
      <c r="B276" s="91" t="s">
        <v>1466</v>
      </c>
      <c r="C276" s="188" t="s">
        <v>497</v>
      </c>
      <c r="D276" s="189" t="s">
        <v>77</v>
      </c>
      <c r="E276" s="189" t="s">
        <v>63</v>
      </c>
      <c r="F276" s="113">
        <v>8.8000000000000007</v>
      </c>
      <c r="G276" s="113">
        <v>6</v>
      </c>
      <c r="H276" s="113">
        <v>1</v>
      </c>
      <c r="I276" s="191" t="s">
        <v>334</v>
      </c>
      <c r="J276" s="113" t="str">
        <f t="shared" si="30"/>
        <v>B</v>
      </c>
      <c r="K276" s="113" t="s">
        <v>295</v>
      </c>
      <c r="L276" s="113" t="s">
        <v>296</v>
      </c>
      <c r="M276" s="113" t="s">
        <v>297</v>
      </c>
      <c r="N276" s="113" t="s">
        <v>298</v>
      </c>
      <c r="O276" s="113" t="str">
        <f t="shared" si="31"/>
        <v>B</v>
      </c>
      <c r="P276" s="113" t="s">
        <v>295</v>
      </c>
      <c r="Q276" s="113" t="s">
        <v>296</v>
      </c>
      <c r="R276" s="177"/>
    </row>
    <row r="277" spans="1:18" ht="15">
      <c r="A277" s="122">
        <v>25</v>
      </c>
      <c r="B277" s="91" t="s">
        <v>1467</v>
      </c>
      <c r="C277" s="188" t="s">
        <v>498</v>
      </c>
      <c r="D277" s="189" t="s">
        <v>77</v>
      </c>
      <c r="E277" s="189" t="s">
        <v>63</v>
      </c>
      <c r="F277" s="113">
        <v>4.5999999999999996</v>
      </c>
      <c r="G277" s="113">
        <v>6</v>
      </c>
      <c r="H277" s="113">
        <v>1</v>
      </c>
      <c r="I277" s="191" t="s">
        <v>334</v>
      </c>
      <c r="J277" s="113" t="str">
        <f t="shared" si="30"/>
        <v>B</v>
      </c>
      <c r="K277" s="113" t="s">
        <v>295</v>
      </c>
      <c r="L277" s="113" t="s">
        <v>296</v>
      </c>
      <c r="M277" s="113" t="s">
        <v>297</v>
      </c>
      <c r="N277" s="113" t="s">
        <v>298</v>
      </c>
      <c r="O277" s="113" t="str">
        <f t="shared" si="31"/>
        <v>B</v>
      </c>
      <c r="P277" s="113" t="s">
        <v>295</v>
      </c>
      <c r="Q277" s="113" t="s">
        <v>296</v>
      </c>
      <c r="R277" s="177"/>
    </row>
    <row r="278" spans="1:18" ht="15">
      <c r="A278" s="122">
        <v>26</v>
      </c>
      <c r="B278" s="91" t="s">
        <v>1468</v>
      </c>
      <c r="C278" s="188" t="s">
        <v>499</v>
      </c>
      <c r="D278" s="189" t="s">
        <v>77</v>
      </c>
      <c r="E278" s="189" t="s">
        <v>63</v>
      </c>
      <c r="F278" s="113">
        <v>4.5999999999999996</v>
      </c>
      <c r="G278" s="113">
        <v>6</v>
      </c>
      <c r="H278" s="113">
        <v>1</v>
      </c>
      <c r="I278" s="191" t="s">
        <v>334</v>
      </c>
      <c r="J278" s="113" t="str">
        <f t="shared" si="30"/>
        <v>B</v>
      </c>
      <c r="K278" s="113" t="s">
        <v>295</v>
      </c>
      <c r="L278" s="113" t="s">
        <v>296</v>
      </c>
      <c r="M278" s="113" t="s">
        <v>297</v>
      </c>
      <c r="N278" s="113" t="s">
        <v>298</v>
      </c>
      <c r="O278" s="113" t="str">
        <f t="shared" si="31"/>
        <v>B</v>
      </c>
      <c r="P278" s="113" t="s">
        <v>295</v>
      </c>
      <c r="Q278" s="113" t="s">
        <v>296</v>
      </c>
      <c r="R278" s="177"/>
    </row>
    <row r="279" spans="1:18" ht="15">
      <c r="A279" s="122">
        <v>27</v>
      </c>
      <c r="B279" s="91" t="s">
        <v>1469</v>
      </c>
      <c r="C279" s="188" t="s">
        <v>500</v>
      </c>
      <c r="D279" s="189" t="s">
        <v>77</v>
      </c>
      <c r="E279" s="189" t="s">
        <v>63</v>
      </c>
      <c r="F279" s="113">
        <v>9</v>
      </c>
      <c r="G279" s="113">
        <v>6</v>
      </c>
      <c r="H279" s="113">
        <v>1</v>
      </c>
      <c r="I279" s="191" t="s">
        <v>334</v>
      </c>
      <c r="J279" s="113" t="str">
        <f t="shared" si="30"/>
        <v>B</v>
      </c>
      <c r="K279" s="113" t="s">
        <v>295</v>
      </c>
      <c r="L279" s="113" t="s">
        <v>296</v>
      </c>
      <c r="M279" s="113" t="s">
        <v>297</v>
      </c>
      <c r="N279" s="113" t="s">
        <v>298</v>
      </c>
      <c r="O279" s="113" t="str">
        <f t="shared" si="31"/>
        <v>B</v>
      </c>
      <c r="P279" s="113" t="s">
        <v>295</v>
      </c>
      <c r="Q279" s="113" t="s">
        <v>296</v>
      </c>
      <c r="R279" s="177"/>
    </row>
    <row r="280" spans="1:18" ht="15">
      <c r="A280" s="122">
        <v>28</v>
      </c>
      <c r="B280" s="91" t="s">
        <v>1470</v>
      </c>
      <c r="C280" s="188" t="s">
        <v>501</v>
      </c>
      <c r="D280" s="189" t="s">
        <v>77</v>
      </c>
      <c r="E280" s="189" t="s">
        <v>63</v>
      </c>
      <c r="F280" s="113">
        <v>2</v>
      </c>
      <c r="G280" s="113">
        <v>4.5</v>
      </c>
      <c r="H280" s="113">
        <v>1</v>
      </c>
      <c r="I280" s="191" t="s">
        <v>334</v>
      </c>
      <c r="J280" s="113" t="str">
        <f t="shared" si="30"/>
        <v>B</v>
      </c>
      <c r="K280" s="113" t="s">
        <v>295</v>
      </c>
      <c r="L280" s="113" t="s">
        <v>296</v>
      </c>
      <c r="M280" s="113" t="s">
        <v>297</v>
      </c>
      <c r="N280" s="113" t="s">
        <v>298</v>
      </c>
      <c r="O280" s="113" t="str">
        <f t="shared" si="31"/>
        <v>B</v>
      </c>
      <c r="P280" s="113" t="s">
        <v>295</v>
      </c>
      <c r="Q280" s="113" t="s">
        <v>296</v>
      </c>
      <c r="R280" s="177"/>
    </row>
    <row r="281" spans="1:18" ht="15">
      <c r="A281" s="122">
        <v>29</v>
      </c>
      <c r="B281" s="91" t="s">
        <v>1471</v>
      </c>
      <c r="C281" s="188" t="s">
        <v>502</v>
      </c>
      <c r="D281" s="189" t="s">
        <v>77</v>
      </c>
      <c r="E281" s="189" t="s">
        <v>63</v>
      </c>
      <c r="F281" s="113">
        <v>4.5</v>
      </c>
      <c r="G281" s="113">
        <v>6</v>
      </c>
      <c r="H281" s="113">
        <v>1</v>
      </c>
      <c r="I281" s="191" t="s">
        <v>334</v>
      </c>
      <c r="J281" s="113" t="str">
        <f t="shared" si="30"/>
        <v>B</v>
      </c>
      <c r="K281" s="113" t="s">
        <v>295</v>
      </c>
      <c r="L281" s="113" t="s">
        <v>296</v>
      </c>
      <c r="M281" s="113" t="s">
        <v>297</v>
      </c>
      <c r="N281" s="113" t="s">
        <v>298</v>
      </c>
      <c r="O281" s="113" t="str">
        <f t="shared" si="31"/>
        <v>B</v>
      </c>
      <c r="P281" s="113" t="s">
        <v>295</v>
      </c>
      <c r="Q281" s="113" t="s">
        <v>296</v>
      </c>
      <c r="R281" s="177"/>
    </row>
    <row r="282" spans="1:18" ht="15">
      <c r="A282" s="122">
        <v>30</v>
      </c>
      <c r="B282" s="91" t="s">
        <v>1472</v>
      </c>
      <c r="C282" s="188" t="s">
        <v>503</v>
      </c>
      <c r="D282" s="189" t="s">
        <v>77</v>
      </c>
      <c r="E282" s="189" t="s">
        <v>63</v>
      </c>
      <c r="F282" s="113">
        <v>3</v>
      </c>
      <c r="G282" s="113">
        <v>7.2</v>
      </c>
      <c r="H282" s="113">
        <v>1</v>
      </c>
      <c r="I282" s="191" t="s">
        <v>334</v>
      </c>
      <c r="J282" s="113" t="str">
        <f t="shared" si="30"/>
        <v>B</v>
      </c>
      <c r="K282" s="113" t="s">
        <v>295</v>
      </c>
      <c r="L282" s="113" t="s">
        <v>296</v>
      </c>
      <c r="M282" s="113" t="s">
        <v>297</v>
      </c>
      <c r="N282" s="113" t="s">
        <v>298</v>
      </c>
      <c r="O282" s="113" t="str">
        <f t="shared" si="31"/>
        <v>B</v>
      </c>
      <c r="P282" s="113" t="s">
        <v>295</v>
      </c>
      <c r="Q282" s="113" t="s">
        <v>296</v>
      </c>
      <c r="R282" s="177"/>
    </row>
    <row r="283" spans="1:18" ht="15">
      <c r="A283" s="122">
        <v>31</v>
      </c>
      <c r="B283" s="91" t="s">
        <v>1473</v>
      </c>
      <c r="C283" s="188" t="s">
        <v>504</v>
      </c>
      <c r="D283" s="189" t="s">
        <v>77</v>
      </c>
      <c r="E283" s="189" t="s">
        <v>63</v>
      </c>
      <c r="F283" s="113">
        <v>1.9</v>
      </c>
      <c r="G283" s="113">
        <v>7</v>
      </c>
      <c r="H283" s="113">
        <v>1</v>
      </c>
      <c r="I283" s="191" t="s">
        <v>334</v>
      </c>
      <c r="J283" s="113" t="str">
        <f t="shared" si="30"/>
        <v>B</v>
      </c>
      <c r="K283" s="113" t="s">
        <v>295</v>
      </c>
      <c r="L283" s="113" t="s">
        <v>296</v>
      </c>
      <c r="M283" s="113" t="s">
        <v>297</v>
      </c>
      <c r="N283" s="113" t="s">
        <v>298</v>
      </c>
      <c r="O283" s="113" t="str">
        <f t="shared" si="31"/>
        <v>B</v>
      </c>
      <c r="P283" s="113" t="s">
        <v>295</v>
      </c>
      <c r="Q283" s="113" t="s">
        <v>296</v>
      </c>
      <c r="R283" s="177"/>
    </row>
    <row r="284" spans="1:18" ht="15">
      <c r="A284" s="122">
        <v>32</v>
      </c>
      <c r="B284" s="91" t="s">
        <v>1474</v>
      </c>
      <c r="C284" s="188" t="s">
        <v>505</v>
      </c>
      <c r="D284" s="189" t="s">
        <v>77</v>
      </c>
      <c r="E284" s="189" t="s">
        <v>63</v>
      </c>
      <c r="F284" s="113">
        <v>2.2999999999999998</v>
      </c>
      <c r="G284" s="113">
        <v>6</v>
      </c>
      <c r="H284" s="113">
        <v>1</v>
      </c>
      <c r="I284" s="191" t="s">
        <v>334</v>
      </c>
      <c r="J284" s="113" t="str">
        <f t="shared" si="30"/>
        <v>B</v>
      </c>
      <c r="K284" s="113" t="s">
        <v>295</v>
      </c>
      <c r="L284" s="113" t="s">
        <v>296</v>
      </c>
      <c r="M284" s="113" t="s">
        <v>297</v>
      </c>
      <c r="N284" s="113" t="s">
        <v>298</v>
      </c>
      <c r="O284" s="113" t="str">
        <f t="shared" si="31"/>
        <v>B</v>
      </c>
      <c r="P284" s="113" t="s">
        <v>295</v>
      </c>
      <c r="Q284" s="113" t="s">
        <v>296</v>
      </c>
      <c r="R284" s="177"/>
    </row>
    <row r="285" spans="1:18" ht="15">
      <c r="A285" s="122">
        <v>33</v>
      </c>
      <c r="B285" s="91" t="s">
        <v>1475</v>
      </c>
      <c r="C285" s="188" t="s">
        <v>506</v>
      </c>
      <c r="D285" s="189" t="s">
        <v>77</v>
      </c>
      <c r="E285" s="189" t="s">
        <v>63</v>
      </c>
      <c r="F285" s="113">
        <v>5</v>
      </c>
      <c r="G285" s="113">
        <v>6</v>
      </c>
      <c r="H285" s="113">
        <v>1</v>
      </c>
      <c r="I285" s="191" t="s">
        <v>334</v>
      </c>
      <c r="J285" s="113" t="str">
        <f t="shared" si="30"/>
        <v>B</v>
      </c>
      <c r="K285" s="113" t="s">
        <v>295</v>
      </c>
      <c r="L285" s="113" t="s">
        <v>296</v>
      </c>
      <c r="M285" s="113" t="s">
        <v>297</v>
      </c>
      <c r="N285" s="113" t="s">
        <v>298</v>
      </c>
      <c r="O285" s="113" t="str">
        <f t="shared" si="31"/>
        <v>B</v>
      </c>
      <c r="P285" s="113" t="s">
        <v>295</v>
      </c>
      <c r="Q285" s="113" t="s">
        <v>296</v>
      </c>
      <c r="R285" s="177"/>
    </row>
    <row r="286" spans="1:18" ht="15">
      <c r="A286" s="122">
        <v>34</v>
      </c>
      <c r="B286" s="91" t="s">
        <v>1476</v>
      </c>
      <c r="C286" s="188" t="s">
        <v>507</v>
      </c>
      <c r="D286" s="189" t="s">
        <v>77</v>
      </c>
      <c r="E286" s="189" t="s">
        <v>63</v>
      </c>
      <c r="F286" s="113">
        <v>2.4</v>
      </c>
      <c r="G286" s="113">
        <v>6.3</v>
      </c>
      <c r="H286" s="113">
        <v>1</v>
      </c>
      <c r="I286" s="191" t="s">
        <v>334</v>
      </c>
      <c r="J286" s="113" t="str">
        <f t="shared" si="30"/>
        <v>B</v>
      </c>
      <c r="K286" s="113" t="s">
        <v>295</v>
      </c>
      <c r="L286" s="113" t="s">
        <v>296</v>
      </c>
      <c r="M286" s="113" t="s">
        <v>297</v>
      </c>
      <c r="N286" s="113" t="s">
        <v>298</v>
      </c>
      <c r="O286" s="113" t="str">
        <f t="shared" si="31"/>
        <v>B</v>
      </c>
      <c r="P286" s="113" t="s">
        <v>295</v>
      </c>
      <c r="Q286" s="113" t="s">
        <v>296</v>
      </c>
      <c r="R286" s="177"/>
    </row>
    <row r="287" spans="1:18" ht="15">
      <c r="A287" s="122">
        <v>35</v>
      </c>
      <c r="B287" s="91" t="s">
        <v>1477</v>
      </c>
      <c r="C287" s="195" t="s">
        <v>508</v>
      </c>
      <c r="D287" s="197" t="s">
        <v>77</v>
      </c>
      <c r="E287" s="197" t="s">
        <v>63</v>
      </c>
      <c r="F287" s="136">
        <v>6.4</v>
      </c>
      <c r="G287" s="136">
        <v>6</v>
      </c>
      <c r="H287" s="136">
        <v>1</v>
      </c>
      <c r="I287" s="200" t="s">
        <v>334</v>
      </c>
      <c r="J287" s="136" t="str">
        <f t="shared" si="30"/>
        <v>B</v>
      </c>
      <c r="K287" s="136" t="s">
        <v>295</v>
      </c>
      <c r="L287" s="136" t="s">
        <v>296</v>
      </c>
      <c r="M287" s="136" t="s">
        <v>297</v>
      </c>
      <c r="N287" s="136" t="s">
        <v>298</v>
      </c>
      <c r="O287" s="136" t="str">
        <f t="shared" si="31"/>
        <v>B</v>
      </c>
      <c r="P287" s="113" t="s">
        <v>295</v>
      </c>
      <c r="Q287" s="136" t="s">
        <v>296</v>
      </c>
      <c r="R287" s="178"/>
    </row>
    <row r="288" spans="1:18" ht="13.5">
      <c r="A288" s="463" t="s">
        <v>1657</v>
      </c>
      <c r="B288" s="464"/>
      <c r="C288" s="464"/>
      <c r="D288" s="464"/>
      <c r="E288" s="464"/>
      <c r="F288" s="464"/>
      <c r="G288" s="464"/>
      <c r="H288" s="464"/>
      <c r="I288" s="464"/>
      <c r="J288" s="464"/>
      <c r="K288" s="464"/>
      <c r="L288" s="464"/>
      <c r="M288" s="464"/>
      <c r="N288" s="464"/>
      <c r="O288" s="464"/>
      <c r="P288" s="464"/>
      <c r="Q288" s="464"/>
      <c r="R288" s="465"/>
    </row>
    <row r="289" spans="1:18" ht="14.25">
      <c r="A289" s="100" t="s">
        <v>482</v>
      </c>
      <c r="B289" s="128" t="s">
        <v>483</v>
      </c>
      <c r="C289" s="140"/>
      <c r="D289" s="130"/>
      <c r="E289" s="131"/>
      <c r="F289" s="132"/>
      <c r="G289" s="132"/>
      <c r="H289" s="132"/>
      <c r="I289" s="133"/>
      <c r="J289" s="132"/>
      <c r="K289" s="132"/>
      <c r="L289" s="132"/>
      <c r="M289" s="132"/>
      <c r="N289" s="132"/>
      <c r="O289" s="132"/>
      <c r="P289" s="132"/>
      <c r="Q289" s="132"/>
      <c r="R289" s="134"/>
    </row>
    <row r="290" spans="1:18" ht="15">
      <c r="A290" s="122">
        <v>1</v>
      </c>
      <c r="B290" s="122" t="s">
        <v>1478</v>
      </c>
      <c r="C290" s="184" t="s">
        <v>462</v>
      </c>
      <c r="D290" s="185" t="s">
        <v>594</v>
      </c>
      <c r="E290" s="185" t="s">
        <v>74</v>
      </c>
      <c r="F290" s="111">
        <v>14</v>
      </c>
      <c r="G290" s="111">
        <v>3.9</v>
      </c>
      <c r="H290" s="111">
        <v>1</v>
      </c>
      <c r="I290" s="187" t="s">
        <v>334</v>
      </c>
      <c r="J290" s="111" t="str">
        <f t="shared" ref="J290:J299" si="32">Q290</f>
        <v>B</v>
      </c>
      <c r="K290" s="111" t="s">
        <v>295</v>
      </c>
      <c r="L290" s="111" t="s">
        <v>296</v>
      </c>
      <c r="M290" s="111" t="s">
        <v>297</v>
      </c>
      <c r="N290" s="111" t="s">
        <v>298</v>
      </c>
      <c r="O290" s="111" t="str">
        <f t="shared" ref="O290:O299" si="33">Q290</f>
        <v>B</v>
      </c>
      <c r="P290" s="111" t="s">
        <v>295</v>
      </c>
      <c r="Q290" s="122" t="s">
        <v>296</v>
      </c>
      <c r="R290" s="176"/>
    </row>
    <row r="291" spans="1:18" ht="15">
      <c r="A291" s="113">
        <v>2</v>
      </c>
      <c r="B291" s="113" t="s">
        <v>1479</v>
      </c>
      <c r="C291" s="188" t="s">
        <v>74</v>
      </c>
      <c r="D291" s="189" t="s">
        <v>594</v>
      </c>
      <c r="E291" s="189" t="s">
        <v>74</v>
      </c>
      <c r="F291" s="113">
        <v>14</v>
      </c>
      <c r="G291" s="113">
        <v>7.2</v>
      </c>
      <c r="H291" s="113">
        <v>2</v>
      </c>
      <c r="I291" s="191" t="s">
        <v>334</v>
      </c>
      <c r="J291" s="113" t="str">
        <f t="shared" si="32"/>
        <v>B</v>
      </c>
      <c r="K291" s="113" t="s">
        <v>295</v>
      </c>
      <c r="L291" s="113" t="s">
        <v>296</v>
      </c>
      <c r="M291" s="113" t="s">
        <v>297</v>
      </c>
      <c r="N291" s="113" t="s">
        <v>298</v>
      </c>
      <c r="O291" s="113" t="str">
        <f t="shared" si="33"/>
        <v>B</v>
      </c>
      <c r="P291" s="113" t="s">
        <v>295</v>
      </c>
      <c r="Q291" s="113" t="s">
        <v>296</v>
      </c>
      <c r="R291" s="177"/>
    </row>
    <row r="292" spans="1:18" ht="15">
      <c r="A292" s="122">
        <v>3</v>
      </c>
      <c r="B292" s="122" t="s">
        <v>1480</v>
      </c>
      <c r="C292" s="188" t="s">
        <v>463</v>
      </c>
      <c r="D292" s="189" t="s">
        <v>594</v>
      </c>
      <c r="E292" s="189" t="s">
        <v>74</v>
      </c>
      <c r="F292" s="113">
        <v>6</v>
      </c>
      <c r="G292" s="113">
        <v>6</v>
      </c>
      <c r="H292" s="113">
        <v>1</v>
      </c>
      <c r="I292" s="191" t="s">
        <v>334</v>
      </c>
      <c r="J292" s="113" t="str">
        <f t="shared" si="32"/>
        <v>B</v>
      </c>
      <c r="K292" s="113" t="s">
        <v>295</v>
      </c>
      <c r="L292" s="113" t="s">
        <v>296</v>
      </c>
      <c r="M292" s="113" t="s">
        <v>297</v>
      </c>
      <c r="N292" s="113" t="s">
        <v>298</v>
      </c>
      <c r="O292" s="113" t="str">
        <f t="shared" si="33"/>
        <v>B</v>
      </c>
      <c r="P292" s="113" t="s">
        <v>295</v>
      </c>
      <c r="Q292" s="113" t="s">
        <v>296</v>
      </c>
      <c r="R292" s="177"/>
    </row>
    <row r="293" spans="1:18" ht="15">
      <c r="A293" s="113">
        <v>4</v>
      </c>
      <c r="B293" s="113" t="s">
        <v>1481</v>
      </c>
      <c r="C293" s="188" t="s">
        <v>441</v>
      </c>
      <c r="D293" s="189" t="s">
        <v>594</v>
      </c>
      <c r="E293" s="189" t="s">
        <v>136</v>
      </c>
      <c r="F293" s="113">
        <v>3</v>
      </c>
      <c r="G293" s="113">
        <v>6</v>
      </c>
      <c r="H293" s="113">
        <v>1</v>
      </c>
      <c r="I293" s="191" t="s">
        <v>334</v>
      </c>
      <c r="J293" s="113" t="str">
        <f t="shared" si="32"/>
        <v>B</v>
      </c>
      <c r="K293" s="113" t="s">
        <v>295</v>
      </c>
      <c r="L293" s="113" t="s">
        <v>296</v>
      </c>
      <c r="M293" s="113" t="s">
        <v>297</v>
      </c>
      <c r="N293" s="113" t="s">
        <v>298</v>
      </c>
      <c r="O293" s="113" t="str">
        <f t="shared" si="33"/>
        <v>B</v>
      </c>
      <c r="P293" s="113" t="s">
        <v>295</v>
      </c>
      <c r="Q293" s="113" t="s">
        <v>296</v>
      </c>
      <c r="R293" s="177"/>
    </row>
    <row r="294" spans="1:18" ht="15">
      <c r="A294" s="122">
        <v>5</v>
      </c>
      <c r="B294" s="122" t="s">
        <v>1482</v>
      </c>
      <c r="C294" s="188" t="s">
        <v>485</v>
      </c>
      <c r="D294" s="189" t="s">
        <v>594</v>
      </c>
      <c r="E294" s="189" t="s">
        <v>136</v>
      </c>
      <c r="F294" s="113">
        <v>10.5</v>
      </c>
      <c r="G294" s="113">
        <v>4</v>
      </c>
      <c r="H294" s="113">
        <v>1</v>
      </c>
      <c r="I294" s="191" t="s">
        <v>334</v>
      </c>
      <c r="J294" s="113" t="str">
        <f t="shared" si="32"/>
        <v>B</v>
      </c>
      <c r="K294" s="113" t="s">
        <v>295</v>
      </c>
      <c r="L294" s="113" t="s">
        <v>296</v>
      </c>
      <c r="M294" s="113" t="s">
        <v>297</v>
      </c>
      <c r="N294" s="113" t="s">
        <v>298</v>
      </c>
      <c r="O294" s="113" t="str">
        <f t="shared" si="33"/>
        <v>B</v>
      </c>
      <c r="P294" s="113" t="s">
        <v>295</v>
      </c>
      <c r="Q294" s="113" t="s">
        <v>296</v>
      </c>
      <c r="R294" s="177"/>
    </row>
    <row r="295" spans="1:18" ht="15">
      <c r="A295" s="113">
        <v>6</v>
      </c>
      <c r="B295" s="113" t="s">
        <v>1483</v>
      </c>
      <c r="C295" s="188" t="s">
        <v>441</v>
      </c>
      <c r="D295" s="189" t="s">
        <v>594</v>
      </c>
      <c r="E295" s="189" t="s">
        <v>136</v>
      </c>
      <c r="F295" s="113">
        <v>3.2</v>
      </c>
      <c r="G295" s="113">
        <v>4</v>
      </c>
      <c r="H295" s="113">
        <v>1</v>
      </c>
      <c r="I295" s="191" t="s">
        <v>334</v>
      </c>
      <c r="J295" s="113" t="str">
        <f t="shared" si="32"/>
        <v>B</v>
      </c>
      <c r="K295" s="113" t="s">
        <v>295</v>
      </c>
      <c r="L295" s="113" t="s">
        <v>296</v>
      </c>
      <c r="M295" s="113" t="s">
        <v>297</v>
      </c>
      <c r="N295" s="113" t="s">
        <v>298</v>
      </c>
      <c r="O295" s="113" t="str">
        <f t="shared" si="33"/>
        <v>B</v>
      </c>
      <c r="P295" s="113" t="s">
        <v>295</v>
      </c>
      <c r="Q295" s="113" t="s">
        <v>296</v>
      </c>
      <c r="R295" s="177"/>
    </row>
    <row r="296" spans="1:18" ht="15">
      <c r="A296" s="122">
        <v>7</v>
      </c>
      <c r="B296" s="122" t="s">
        <v>1484</v>
      </c>
      <c r="C296" s="188" t="s">
        <v>1607</v>
      </c>
      <c r="D296" s="189" t="s">
        <v>594</v>
      </c>
      <c r="E296" s="189" t="s">
        <v>136</v>
      </c>
      <c r="F296" s="113">
        <v>2.8</v>
      </c>
      <c r="G296" s="113">
        <v>6.8</v>
      </c>
      <c r="H296" s="113">
        <v>1</v>
      </c>
      <c r="I296" s="191" t="s">
        <v>334</v>
      </c>
      <c r="J296" s="113" t="str">
        <f t="shared" si="32"/>
        <v>B</v>
      </c>
      <c r="K296" s="113" t="s">
        <v>295</v>
      </c>
      <c r="L296" s="113" t="s">
        <v>296</v>
      </c>
      <c r="M296" s="113" t="s">
        <v>297</v>
      </c>
      <c r="N296" s="113" t="s">
        <v>298</v>
      </c>
      <c r="O296" s="113" t="str">
        <f t="shared" si="33"/>
        <v>B</v>
      </c>
      <c r="P296" s="113" t="s">
        <v>295</v>
      </c>
      <c r="Q296" s="142" t="s">
        <v>296</v>
      </c>
      <c r="R296" s="177"/>
    </row>
    <row r="297" spans="1:18" ht="15">
      <c r="A297" s="122">
        <v>8</v>
      </c>
      <c r="B297" s="91" t="s">
        <v>1485</v>
      </c>
      <c r="C297" s="188" t="s">
        <v>486</v>
      </c>
      <c r="D297" s="189" t="s">
        <v>594</v>
      </c>
      <c r="E297" s="189" t="s">
        <v>136</v>
      </c>
      <c r="F297" s="113">
        <v>4</v>
      </c>
      <c r="G297" s="113">
        <v>4</v>
      </c>
      <c r="H297" s="113">
        <v>1</v>
      </c>
      <c r="I297" s="191" t="s">
        <v>334</v>
      </c>
      <c r="J297" s="113" t="str">
        <f t="shared" si="32"/>
        <v>B</v>
      </c>
      <c r="K297" s="113" t="s">
        <v>295</v>
      </c>
      <c r="L297" s="113" t="s">
        <v>296</v>
      </c>
      <c r="M297" s="113" t="s">
        <v>297</v>
      </c>
      <c r="N297" s="113" t="s">
        <v>298</v>
      </c>
      <c r="O297" s="113" t="str">
        <f t="shared" si="33"/>
        <v>B</v>
      </c>
      <c r="P297" s="113" t="s">
        <v>295</v>
      </c>
      <c r="Q297" s="142" t="s">
        <v>296</v>
      </c>
      <c r="R297" s="177"/>
    </row>
    <row r="298" spans="1:18" ht="15">
      <c r="A298" s="122">
        <v>9</v>
      </c>
      <c r="B298" s="91" t="s">
        <v>1486</v>
      </c>
      <c r="C298" s="188" t="s">
        <v>96</v>
      </c>
      <c r="D298" s="189" t="s">
        <v>594</v>
      </c>
      <c r="E298" s="189" t="s">
        <v>237</v>
      </c>
      <c r="F298" s="113">
        <v>6</v>
      </c>
      <c r="G298" s="113">
        <v>3</v>
      </c>
      <c r="H298" s="113">
        <v>1</v>
      </c>
      <c r="I298" s="191" t="s">
        <v>334</v>
      </c>
      <c r="J298" s="113" t="str">
        <f t="shared" si="32"/>
        <v>B</v>
      </c>
      <c r="K298" s="113" t="s">
        <v>295</v>
      </c>
      <c r="L298" s="113" t="s">
        <v>296</v>
      </c>
      <c r="M298" s="113" t="s">
        <v>297</v>
      </c>
      <c r="N298" s="113" t="s">
        <v>298</v>
      </c>
      <c r="O298" s="113" t="str">
        <f t="shared" si="33"/>
        <v>B</v>
      </c>
      <c r="P298" s="113" t="s">
        <v>295</v>
      </c>
      <c r="Q298" s="142" t="s">
        <v>296</v>
      </c>
      <c r="R298" s="177"/>
    </row>
    <row r="299" spans="1:18" ht="15">
      <c r="A299" s="122">
        <v>10</v>
      </c>
      <c r="B299" s="91" t="s">
        <v>1487</v>
      </c>
      <c r="C299" s="195" t="s">
        <v>484</v>
      </c>
      <c r="D299" s="197" t="s">
        <v>70</v>
      </c>
      <c r="E299" s="197" t="s">
        <v>71</v>
      </c>
      <c r="F299" s="136">
        <v>3.3</v>
      </c>
      <c r="G299" s="136">
        <v>12</v>
      </c>
      <c r="H299" s="136">
        <v>1</v>
      </c>
      <c r="I299" s="200" t="s">
        <v>334</v>
      </c>
      <c r="J299" s="136" t="str">
        <f t="shared" si="32"/>
        <v>B</v>
      </c>
      <c r="K299" s="136" t="s">
        <v>295</v>
      </c>
      <c r="L299" s="136" t="s">
        <v>296</v>
      </c>
      <c r="M299" s="136" t="s">
        <v>297</v>
      </c>
      <c r="N299" s="136" t="s">
        <v>298</v>
      </c>
      <c r="O299" s="136" t="str">
        <f t="shared" si="33"/>
        <v>B</v>
      </c>
      <c r="P299" s="113" t="s">
        <v>295</v>
      </c>
      <c r="Q299" s="142" t="s">
        <v>296</v>
      </c>
      <c r="R299" s="178"/>
    </row>
    <row r="300" spans="1:18" ht="13.5">
      <c r="A300" s="463" t="s">
        <v>1658</v>
      </c>
      <c r="B300" s="464"/>
      <c r="C300" s="464"/>
      <c r="D300" s="464"/>
      <c r="E300" s="464"/>
      <c r="F300" s="464"/>
      <c r="G300" s="464"/>
      <c r="H300" s="464"/>
      <c r="I300" s="464"/>
      <c r="J300" s="464"/>
      <c r="K300" s="464"/>
      <c r="L300" s="464"/>
      <c r="M300" s="464"/>
      <c r="N300" s="464"/>
      <c r="O300" s="464"/>
      <c r="P300" s="464"/>
      <c r="Q300" s="464"/>
      <c r="R300" s="465"/>
    </row>
    <row r="301" spans="1:18" ht="14.25">
      <c r="A301" s="100" t="s">
        <v>487</v>
      </c>
      <c r="B301" s="128" t="s">
        <v>488</v>
      </c>
      <c r="C301" s="143"/>
      <c r="D301" s="130"/>
      <c r="E301" s="131"/>
      <c r="F301" s="132"/>
      <c r="G301" s="132"/>
      <c r="H301" s="132"/>
      <c r="I301" s="133"/>
      <c r="J301" s="132"/>
      <c r="K301" s="132"/>
      <c r="L301" s="132"/>
      <c r="M301" s="132"/>
      <c r="N301" s="130"/>
      <c r="O301" s="132"/>
      <c r="P301" s="132"/>
      <c r="Q301" s="132"/>
      <c r="R301" s="134"/>
    </row>
    <row r="302" spans="1:18" ht="15">
      <c r="A302" s="122">
        <v>1</v>
      </c>
      <c r="B302" s="122" t="s">
        <v>1511</v>
      </c>
      <c r="C302" s="184" t="s">
        <v>489</v>
      </c>
      <c r="D302" s="185" t="s">
        <v>62</v>
      </c>
      <c r="E302" s="185" t="s">
        <v>63</v>
      </c>
      <c r="F302" s="111">
        <v>5.6</v>
      </c>
      <c r="G302" s="111">
        <v>7.1</v>
      </c>
      <c r="H302" s="111">
        <v>1</v>
      </c>
      <c r="I302" s="112" t="s">
        <v>334</v>
      </c>
      <c r="J302" s="111" t="str">
        <f>Q302</f>
        <v>B</v>
      </c>
      <c r="K302" s="111" t="s">
        <v>295</v>
      </c>
      <c r="L302" s="122" t="s">
        <v>296</v>
      </c>
      <c r="M302" s="122" t="s">
        <v>297</v>
      </c>
      <c r="N302" s="122" t="s">
        <v>298</v>
      </c>
      <c r="O302" s="113" t="str">
        <f>Q302</f>
        <v>B</v>
      </c>
      <c r="P302" s="122" t="s">
        <v>295</v>
      </c>
      <c r="Q302" s="122" t="s">
        <v>296</v>
      </c>
      <c r="R302" s="176"/>
    </row>
    <row r="303" spans="1:18" ht="15">
      <c r="A303" s="113">
        <v>2</v>
      </c>
      <c r="B303" s="113" t="s">
        <v>1512</v>
      </c>
      <c r="C303" s="188" t="s">
        <v>490</v>
      </c>
      <c r="D303" s="189" t="s">
        <v>62</v>
      </c>
      <c r="E303" s="189" t="s">
        <v>63</v>
      </c>
      <c r="F303" s="113">
        <v>3</v>
      </c>
      <c r="G303" s="113">
        <v>6.5</v>
      </c>
      <c r="H303" s="113">
        <v>1</v>
      </c>
      <c r="I303" s="114" t="s">
        <v>334</v>
      </c>
      <c r="J303" s="113" t="str">
        <f>Q303</f>
        <v>B</v>
      </c>
      <c r="K303" s="113" t="s">
        <v>295</v>
      </c>
      <c r="L303" s="113" t="s">
        <v>296</v>
      </c>
      <c r="M303" s="113" t="s">
        <v>297</v>
      </c>
      <c r="N303" s="113" t="s">
        <v>298</v>
      </c>
      <c r="O303" s="113" t="str">
        <f>Q303</f>
        <v>B</v>
      </c>
      <c r="P303" s="113" t="s">
        <v>295</v>
      </c>
      <c r="Q303" s="113" t="s">
        <v>296</v>
      </c>
      <c r="R303" s="177"/>
    </row>
    <row r="304" spans="1:18" ht="15">
      <c r="A304" s="122">
        <v>3</v>
      </c>
      <c r="B304" s="122" t="s">
        <v>1513</v>
      </c>
      <c r="C304" s="195" t="s">
        <v>62</v>
      </c>
      <c r="D304" s="197" t="s">
        <v>62</v>
      </c>
      <c r="E304" s="197" t="s">
        <v>63</v>
      </c>
      <c r="F304" s="198">
        <v>14.5</v>
      </c>
      <c r="G304" s="198">
        <v>6.5</v>
      </c>
      <c r="H304" s="136">
        <v>1</v>
      </c>
      <c r="I304" s="139" t="s">
        <v>334</v>
      </c>
      <c r="J304" s="136" t="str">
        <f>Q304</f>
        <v>B</v>
      </c>
      <c r="K304" s="136" t="s">
        <v>295</v>
      </c>
      <c r="L304" s="113" t="s">
        <v>296</v>
      </c>
      <c r="M304" s="113" t="s">
        <v>297</v>
      </c>
      <c r="N304" s="113" t="s">
        <v>298</v>
      </c>
      <c r="O304" s="113" t="str">
        <f>Q304</f>
        <v>B</v>
      </c>
      <c r="P304" s="113" t="s">
        <v>295</v>
      </c>
      <c r="Q304" s="113" t="s">
        <v>296</v>
      </c>
      <c r="R304" s="178"/>
    </row>
    <row r="305" spans="1:18" ht="13.5">
      <c r="A305" s="463" t="s">
        <v>1659</v>
      </c>
      <c r="B305" s="464"/>
      <c r="C305" s="464"/>
      <c r="D305" s="464"/>
      <c r="E305" s="464"/>
      <c r="F305" s="464"/>
      <c r="G305" s="464"/>
      <c r="H305" s="464"/>
      <c r="I305" s="464"/>
      <c r="J305" s="464"/>
      <c r="K305" s="464"/>
      <c r="L305" s="464"/>
      <c r="M305" s="464"/>
      <c r="N305" s="464"/>
      <c r="O305" s="464"/>
      <c r="P305" s="464"/>
      <c r="Q305" s="464"/>
      <c r="R305" s="465"/>
    </row>
    <row r="306" spans="1:18" ht="14.25">
      <c r="A306" s="100" t="s">
        <v>510</v>
      </c>
      <c r="B306" s="128" t="s">
        <v>511</v>
      </c>
      <c r="C306" s="130"/>
      <c r="D306" s="130"/>
      <c r="E306" s="131"/>
      <c r="F306" s="132"/>
      <c r="G306" s="132"/>
      <c r="H306" s="132"/>
      <c r="I306" s="133"/>
      <c r="J306" s="132"/>
      <c r="K306" s="132"/>
      <c r="L306" s="132"/>
      <c r="M306" s="132"/>
      <c r="N306" s="132"/>
      <c r="O306" s="132"/>
      <c r="P306" s="132"/>
      <c r="Q306" s="132"/>
      <c r="R306" s="134"/>
    </row>
    <row r="307" spans="1:18" ht="15">
      <c r="A307" s="122">
        <v>1</v>
      </c>
      <c r="B307" s="111" t="s">
        <v>1436</v>
      </c>
      <c r="C307" s="184" t="s">
        <v>513</v>
      </c>
      <c r="D307" s="185" t="s">
        <v>597</v>
      </c>
      <c r="E307" s="185" t="s">
        <v>105</v>
      </c>
      <c r="F307" s="111">
        <v>11</v>
      </c>
      <c r="G307" s="111">
        <v>6.7</v>
      </c>
      <c r="H307" s="111">
        <v>1</v>
      </c>
      <c r="I307" s="187" t="s">
        <v>334</v>
      </c>
      <c r="J307" s="111" t="str">
        <f t="shared" ref="J307:J313" si="34">Q307</f>
        <v>B</v>
      </c>
      <c r="K307" s="111" t="s">
        <v>295</v>
      </c>
      <c r="L307" s="111" t="s">
        <v>296</v>
      </c>
      <c r="M307" s="111" t="s">
        <v>297</v>
      </c>
      <c r="N307" s="111" t="s">
        <v>298</v>
      </c>
      <c r="O307" s="111" t="str">
        <f t="shared" ref="O307:O313" si="35">Q307</f>
        <v>B</v>
      </c>
      <c r="P307" s="111" t="s">
        <v>295</v>
      </c>
      <c r="Q307" s="111" t="s">
        <v>296</v>
      </c>
      <c r="R307" s="176"/>
    </row>
    <row r="308" spans="1:18" ht="15">
      <c r="A308" s="113">
        <v>2</v>
      </c>
      <c r="B308" s="113" t="s">
        <v>1437</v>
      </c>
      <c r="C308" s="188" t="s">
        <v>323</v>
      </c>
      <c r="D308" s="189" t="s">
        <v>597</v>
      </c>
      <c r="E308" s="189" t="s">
        <v>105</v>
      </c>
      <c r="F308" s="113">
        <v>10</v>
      </c>
      <c r="G308" s="113">
        <v>6.4</v>
      </c>
      <c r="H308" s="113">
        <v>1</v>
      </c>
      <c r="I308" s="191" t="s">
        <v>334</v>
      </c>
      <c r="J308" s="113" t="str">
        <f t="shared" si="34"/>
        <v>B</v>
      </c>
      <c r="K308" s="113" t="s">
        <v>295</v>
      </c>
      <c r="L308" s="113" t="s">
        <v>296</v>
      </c>
      <c r="M308" s="113" t="s">
        <v>297</v>
      </c>
      <c r="N308" s="113" t="s">
        <v>298</v>
      </c>
      <c r="O308" s="113" t="str">
        <f t="shared" si="35"/>
        <v>B</v>
      </c>
      <c r="P308" s="113" t="s">
        <v>295</v>
      </c>
      <c r="Q308" s="113" t="s">
        <v>296</v>
      </c>
      <c r="R308" s="177"/>
    </row>
    <row r="309" spans="1:18" ht="15">
      <c r="A309" s="122">
        <v>3</v>
      </c>
      <c r="B309" s="113" t="s">
        <v>1438</v>
      </c>
      <c r="C309" s="188" t="s">
        <v>514</v>
      </c>
      <c r="D309" s="189" t="s">
        <v>597</v>
      </c>
      <c r="E309" s="189" t="s">
        <v>107</v>
      </c>
      <c r="F309" s="113">
        <v>6.6</v>
      </c>
      <c r="G309" s="113">
        <v>6.3</v>
      </c>
      <c r="H309" s="113">
        <v>1</v>
      </c>
      <c r="I309" s="191" t="s">
        <v>334</v>
      </c>
      <c r="J309" s="113" t="str">
        <f t="shared" si="34"/>
        <v>S</v>
      </c>
      <c r="K309" s="113" t="s">
        <v>295</v>
      </c>
      <c r="L309" s="113" t="s">
        <v>296</v>
      </c>
      <c r="M309" s="113" t="s">
        <v>297</v>
      </c>
      <c r="N309" s="113" t="s">
        <v>298</v>
      </c>
      <c r="O309" s="113" t="str">
        <f t="shared" si="35"/>
        <v>S</v>
      </c>
      <c r="P309" s="113" t="s">
        <v>295</v>
      </c>
      <c r="Q309" s="113" t="s">
        <v>310</v>
      </c>
      <c r="R309" s="177"/>
    </row>
    <row r="310" spans="1:18" ht="15">
      <c r="A310" s="144">
        <v>4</v>
      </c>
      <c r="B310" s="144" t="s">
        <v>1439</v>
      </c>
      <c r="C310" s="188" t="s">
        <v>515</v>
      </c>
      <c r="D310" s="189" t="s">
        <v>597</v>
      </c>
      <c r="E310" s="189" t="s">
        <v>107</v>
      </c>
      <c r="F310" s="144">
        <v>23</v>
      </c>
      <c r="G310" s="144">
        <v>6</v>
      </c>
      <c r="H310" s="144">
        <v>1</v>
      </c>
      <c r="I310" s="191" t="s">
        <v>334</v>
      </c>
      <c r="J310" s="144" t="str">
        <f t="shared" si="34"/>
        <v>S</v>
      </c>
      <c r="K310" s="144" t="s">
        <v>295</v>
      </c>
      <c r="L310" s="144" t="s">
        <v>296</v>
      </c>
      <c r="M310" s="144" t="s">
        <v>297</v>
      </c>
      <c r="N310" s="144" t="s">
        <v>298</v>
      </c>
      <c r="O310" s="144" t="str">
        <f t="shared" si="35"/>
        <v>S</v>
      </c>
      <c r="P310" s="113" t="s">
        <v>295</v>
      </c>
      <c r="Q310" s="144" t="s">
        <v>310</v>
      </c>
      <c r="R310" s="177"/>
    </row>
    <row r="311" spans="1:18" ht="15">
      <c r="A311" s="122">
        <v>5</v>
      </c>
      <c r="B311" s="113" t="s">
        <v>1440</v>
      </c>
      <c r="C311" s="188" t="s">
        <v>107</v>
      </c>
      <c r="D311" s="189" t="s">
        <v>597</v>
      </c>
      <c r="E311" s="189" t="s">
        <v>107</v>
      </c>
      <c r="F311" s="113">
        <v>4</v>
      </c>
      <c r="G311" s="113">
        <v>7</v>
      </c>
      <c r="H311" s="113">
        <v>1</v>
      </c>
      <c r="I311" s="191" t="s">
        <v>334</v>
      </c>
      <c r="J311" s="113" t="str">
        <f t="shared" si="34"/>
        <v>B</v>
      </c>
      <c r="K311" s="113" t="s">
        <v>295</v>
      </c>
      <c r="L311" s="113" t="s">
        <v>296</v>
      </c>
      <c r="M311" s="113" t="s">
        <v>297</v>
      </c>
      <c r="N311" s="113" t="s">
        <v>298</v>
      </c>
      <c r="O311" s="113" t="str">
        <f t="shared" si="35"/>
        <v>B</v>
      </c>
      <c r="P311" s="113" t="s">
        <v>295</v>
      </c>
      <c r="Q311" s="113" t="s">
        <v>296</v>
      </c>
      <c r="R311" s="177"/>
    </row>
    <row r="312" spans="1:18" ht="15">
      <c r="A312" s="113">
        <v>6</v>
      </c>
      <c r="B312" s="113" t="s">
        <v>1441</v>
      </c>
      <c r="C312" s="188" t="s">
        <v>519</v>
      </c>
      <c r="D312" s="189" t="s">
        <v>512</v>
      </c>
      <c r="E312" s="189" t="s">
        <v>104</v>
      </c>
      <c r="F312" s="113">
        <v>3</v>
      </c>
      <c r="G312" s="113">
        <v>6</v>
      </c>
      <c r="H312" s="113">
        <v>1</v>
      </c>
      <c r="I312" s="191" t="s">
        <v>334</v>
      </c>
      <c r="J312" s="113" t="str">
        <f t="shared" si="34"/>
        <v>S</v>
      </c>
      <c r="K312" s="113" t="s">
        <v>295</v>
      </c>
      <c r="L312" s="113" t="s">
        <v>296</v>
      </c>
      <c r="M312" s="113" t="s">
        <v>297</v>
      </c>
      <c r="N312" s="113" t="s">
        <v>298</v>
      </c>
      <c r="O312" s="113" t="str">
        <f t="shared" si="35"/>
        <v>S</v>
      </c>
      <c r="P312" s="113" t="s">
        <v>295</v>
      </c>
      <c r="Q312" s="113" t="s">
        <v>310</v>
      </c>
      <c r="R312" s="177"/>
    </row>
    <row r="313" spans="1:18" ht="15">
      <c r="A313" s="113">
        <v>7</v>
      </c>
      <c r="B313" s="136" t="s">
        <v>1442</v>
      </c>
      <c r="C313" s="195" t="s">
        <v>520</v>
      </c>
      <c r="D313" s="197" t="s">
        <v>512</v>
      </c>
      <c r="E313" s="197" t="s">
        <v>104</v>
      </c>
      <c r="F313" s="136">
        <v>3</v>
      </c>
      <c r="G313" s="136">
        <v>5</v>
      </c>
      <c r="H313" s="136"/>
      <c r="I313" s="200" t="s">
        <v>334</v>
      </c>
      <c r="J313" s="136" t="str">
        <f t="shared" si="34"/>
        <v>B</v>
      </c>
      <c r="K313" s="136" t="s">
        <v>295</v>
      </c>
      <c r="L313" s="136" t="s">
        <v>296</v>
      </c>
      <c r="M313" s="136" t="s">
        <v>297</v>
      </c>
      <c r="N313" s="136" t="s">
        <v>298</v>
      </c>
      <c r="O313" s="136" t="str">
        <f t="shared" si="35"/>
        <v>B</v>
      </c>
      <c r="P313" s="113" t="s">
        <v>295</v>
      </c>
      <c r="Q313" s="136" t="s">
        <v>296</v>
      </c>
      <c r="R313" s="178"/>
    </row>
    <row r="314" spans="1:18" ht="13.5">
      <c r="A314" s="463" t="s">
        <v>386</v>
      </c>
      <c r="B314" s="464"/>
      <c r="C314" s="464"/>
      <c r="D314" s="464"/>
      <c r="E314" s="464"/>
      <c r="F314" s="464"/>
      <c r="G314" s="464"/>
      <c r="H314" s="464"/>
      <c r="I314" s="464"/>
      <c r="J314" s="464"/>
      <c r="K314" s="464"/>
      <c r="L314" s="464"/>
      <c r="M314" s="464"/>
      <c r="N314" s="464"/>
      <c r="O314" s="464"/>
      <c r="P314" s="464"/>
      <c r="Q314" s="464"/>
      <c r="R314" s="465"/>
    </row>
    <row r="315" spans="1:18" ht="14.25">
      <c r="A315" s="100" t="s">
        <v>517</v>
      </c>
      <c r="B315" s="128" t="s">
        <v>518</v>
      </c>
      <c r="C315" s="140"/>
      <c r="D315" s="130"/>
      <c r="E315" s="131"/>
      <c r="F315" s="132"/>
      <c r="G315" s="132"/>
      <c r="H315" s="132"/>
      <c r="I315" s="133"/>
      <c r="J315" s="132"/>
      <c r="K315" s="132"/>
      <c r="L315" s="132"/>
      <c r="M315" s="132"/>
      <c r="N315" s="132"/>
      <c r="O315" s="132"/>
      <c r="P315" s="132"/>
      <c r="Q315" s="132"/>
      <c r="R315" s="134"/>
    </row>
    <row r="316" spans="1:18" ht="15">
      <c r="A316" s="122">
        <v>1</v>
      </c>
      <c r="B316" s="111" t="s">
        <v>1423</v>
      </c>
      <c r="C316" s="184" t="s">
        <v>522</v>
      </c>
      <c r="D316" s="185" t="s">
        <v>163</v>
      </c>
      <c r="E316" s="185" t="s">
        <v>164</v>
      </c>
      <c r="F316" s="111">
        <v>6</v>
      </c>
      <c r="G316" s="111">
        <v>5</v>
      </c>
      <c r="H316" s="111">
        <v>1</v>
      </c>
      <c r="I316" s="187" t="s">
        <v>334</v>
      </c>
      <c r="J316" s="111" t="str">
        <f t="shared" ref="J316:J328" si="36">Q316</f>
        <v>B</v>
      </c>
      <c r="K316" s="111" t="s">
        <v>295</v>
      </c>
      <c r="L316" s="111" t="s">
        <v>296</v>
      </c>
      <c r="M316" s="111" t="s">
        <v>297</v>
      </c>
      <c r="N316" s="111" t="s">
        <v>298</v>
      </c>
      <c r="O316" s="111" t="str">
        <f t="shared" ref="O316:O328" si="37">Q316</f>
        <v>B</v>
      </c>
      <c r="P316" s="111" t="s">
        <v>295</v>
      </c>
      <c r="Q316" s="111" t="s">
        <v>296</v>
      </c>
      <c r="R316" s="176"/>
    </row>
    <row r="317" spans="1:18" ht="15">
      <c r="A317" s="113">
        <v>2</v>
      </c>
      <c r="B317" s="113" t="s">
        <v>1424</v>
      </c>
      <c r="C317" s="188" t="s">
        <v>523</v>
      </c>
      <c r="D317" s="189" t="s">
        <v>163</v>
      </c>
      <c r="E317" s="189" t="s">
        <v>164</v>
      </c>
      <c r="F317" s="113">
        <v>2</v>
      </c>
      <c r="G317" s="113">
        <v>4</v>
      </c>
      <c r="H317" s="113">
        <v>1</v>
      </c>
      <c r="I317" s="191" t="s">
        <v>334</v>
      </c>
      <c r="J317" s="113" t="str">
        <f t="shared" si="36"/>
        <v>B</v>
      </c>
      <c r="K317" s="113" t="s">
        <v>295</v>
      </c>
      <c r="L317" s="113" t="s">
        <v>296</v>
      </c>
      <c r="M317" s="113" t="s">
        <v>297</v>
      </c>
      <c r="N317" s="113" t="s">
        <v>298</v>
      </c>
      <c r="O317" s="113" t="str">
        <f t="shared" si="37"/>
        <v>B</v>
      </c>
      <c r="P317" s="113" t="s">
        <v>295</v>
      </c>
      <c r="Q317" s="113" t="s">
        <v>296</v>
      </c>
      <c r="R317" s="177"/>
    </row>
    <row r="318" spans="1:18" ht="15">
      <c r="A318" s="122">
        <v>3</v>
      </c>
      <c r="B318" s="113" t="s">
        <v>1425</v>
      </c>
      <c r="C318" s="188" t="s">
        <v>524</v>
      </c>
      <c r="D318" s="189" t="s">
        <v>163</v>
      </c>
      <c r="E318" s="189" t="s">
        <v>164</v>
      </c>
      <c r="F318" s="113">
        <v>4</v>
      </c>
      <c r="G318" s="113">
        <v>5</v>
      </c>
      <c r="H318" s="113">
        <v>1</v>
      </c>
      <c r="I318" s="191" t="s">
        <v>334</v>
      </c>
      <c r="J318" s="113" t="str">
        <f t="shared" si="36"/>
        <v>B</v>
      </c>
      <c r="K318" s="113" t="s">
        <v>295</v>
      </c>
      <c r="L318" s="113" t="s">
        <v>296</v>
      </c>
      <c r="M318" s="113" t="s">
        <v>297</v>
      </c>
      <c r="N318" s="113" t="s">
        <v>298</v>
      </c>
      <c r="O318" s="113" t="str">
        <f t="shared" si="37"/>
        <v>B</v>
      </c>
      <c r="P318" s="113" t="s">
        <v>295</v>
      </c>
      <c r="Q318" s="113" t="s">
        <v>296</v>
      </c>
      <c r="R318" s="177"/>
    </row>
    <row r="319" spans="1:18" ht="15">
      <c r="A319" s="113">
        <v>4</v>
      </c>
      <c r="B319" s="113" t="s">
        <v>1426</v>
      </c>
      <c r="C319" s="188" t="s">
        <v>525</v>
      </c>
      <c r="D319" s="189" t="s">
        <v>163</v>
      </c>
      <c r="E319" s="189" t="s">
        <v>164</v>
      </c>
      <c r="F319" s="113">
        <v>3.5</v>
      </c>
      <c r="G319" s="113">
        <v>5</v>
      </c>
      <c r="H319" s="113">
        <v>1</v>
      </c>
      <c r="I319" s="191" t="s">
        <v>334</v>
      </c>
      <c r="J319" s="113" t="str">
        <f t="shared" si="36"/>
        <v>B</v>
      </c>
      <c r="K319" s="113" t="s">
        <v>295</v>
      </c>
      <c r="L319" s="113" t="s">
        <v>296</v>
      </c>
      <c r="M319" s="113" t="s">
        <v>297</v>
      </c>
      <c r="N319" s="113" t="s">
        <v>298</v>
      </c>
      <c r="O319" s="113" t="str">
        <f t="shared" si="37"/>
        <v>B</v>
      </c>
      <c r="P319" s="113" t="s">
        <v>295</v>
      </c>
      <c r="Q319" s="113" t="s">
        <v>296</v>
      </c>
      <c r="R319" s="177"/>
    </row>
    <row r="320" spans="1:18" ht="15">
      <c r="A320" s="122">
        <v>5</v>
      </c>
      <c r="B320" s="113" t="s">
        <v>1427</v>
      </c>
      <c r="C320" s="188" t="s">
        <v>164</v>
      </c>
      <c r="D320" s="189" t="s">
        <v>163</v>
      </c>
      <c r="E320" s="189" t="s">
        <v>164</v>
      </c>
      <c r="F320" s="113">
        <v>57</v>
      </c>
      <c r="G320" s="113">
        <v>7.5</v>
      </c>
      <c r="H320" s="113">
        <v>1</v>
      </c>
      <c r="I320" s="191" t="s">
        <v>480</v>
      </c>
      <c r="J320" s="113" t="str">
        <f t="shared" si="36"/>
        <v>B</v>
      </c>
      <c r="K320" s="113" t="s">
        <v>295</v>
      </c>
      <c r="L320" s="113" t="s">
        <v>296</v>
      </c>
      <c r="M320" s="113" t="s">
        <v>297</v>
      </c>
      <c r="N320" s="113" t="s">
        <v>298</v>
      </c>
      <c r="O320" s="113" t="str">
        <f t="shared" si="37"/>
        <v>B</v>
      </c>
      <c r="P320" s="113" t="s">
        <v>295</v>
      </c>
      <c r="Q320" s="113" t="s">
        <v>296</v>
      </c>
      <c r="R320" s="177"/>
    </row>
    <row r="321" spans="1:18" ht="15">
      <c r="A321" s="113">
        <v>6</v>
      </c>
      <c r="B321" s="113" t="s">
        <v>1428</v>
      </c>
      <c r="C321" s="188" t="s">
        <v>526</v>
      </c>
      <c r="D321" s="189" t="s">
        <v>166</v>
      </c>
      <c r="E321" s="189" t="s">
        <v>158</v>
      </c>
      <c r="F321" s="113">
        <v>17</v>
      </c>
      <c r="G321" s="113">
        <v>4</v>
      </c>
      <c r="H321" s="113">
        <v>1</v>
      </c>
      <c r="I321" s="191" t="s">
        <v>334</v>
      </c>
      <c r="J321" s="113" t="str">
        <f t="shared" si="36"/>
        <v>B</v>
      </c>
      <c r="K321" s="113" t="s">
        <v>295</v>
      </c>
      <c r="L321" s="113" t="s">
        <v>296</v>
      </c>
      <c r="M321" s="113" t="s">
        <v>297</v>
      </c>
      <c r="N321" s="113" t="s">
        <v>298</v>
      </c>
      <c r="O321" s="113" t="str">
        <f t="shared" si="37"/>
        <v>B</v>
      </c>
      <c r="P321" s="113" t="s">
        <v>295</v>
      </c>
      <c r="Q321" s="113" t="s">
        <v>296</v>
      </c>
      <c r="R321" s="177"/>
    </row>
    <row r="322" spans="1:18" ht="15">
      <c r="A322" s="122">
        <v>7</v>
      </c>
      <c r="B322" s="113" t="s">
        <v>1429</v>
      </c>
      <c r="C322" s="188" t="s">
        <v>527</v>
      </c>
      <c r="D322" s="189" t="s">
        <v>166</v>
      </c>
      <c r="E322" s="189" t="s">
        <v>158</v>
      </c>
      <c r="F322" s="113">
        <v>27</v>
      </c>
      <c r="G322" s="113">
        <v>3</v>
      </c>
      <c r="H322" s="113">
        <v>1</v>
      </c>
      <c r="I322" s="191" t="s">
        <v>334</v>
      </c>
      <c r="J322" s="113" t="str">
        <f t="shared" si="36"/>
        <v>B</v>
      </c>
      <c r="K322" s="113" t="s">
        <v>295</v>
      </c>
      <c r="L322" s="113" t="s">
        <v>296</v>
      </c>
      <c r="M322" s="113" t="s">
        <v>297</v>
      </c>
      <c r="N322" s="113" t="s">
        <v>298</v>
      </c>
      <c r="O322" s="113" t="str">
        <f t="shared" si="37"/>
        <v>B</v>
      </c>
      <c r="P322" s="113" t="s">
        <v>295</v>
      </c>
      <c r="Q322" s="113" t="s">
        <v>296</v>
      </c>
      <c r="R322" s="177"/>
    </row>
    <row r="323" spans="1:18" ht="15">
      <c r="A323" s="113">
        <v>8</v>
      </c>
      <c r="B323" s="113" t="s">
        <v>1430</v>
      </c>
      <c r="C323" s="188" t="s">
        <v>528</v>
      </c>
      <c r="D323" s="189" t="s">
        <v>166</v>
      </c>
      <c r="E323" s="189" t="s">
        <v>158</v>
      </c>
      <c r="F323" s="113">
        <v>18</v>
      </c>
      <c r="G323" s="113">
        <v>3</v>
      </c>
      <c r="H323" s="113">
        <v>1</v>
      </c>
      <c r="I323" s="191" t="s">
        <v>334</v>
      </c>
      <c r="J323" s="113" t="str">
        <f t="shared" si="36"/>
        <v>B</v>
      </c>
      <c r="K323" s="113" t="s">
        <v>295</v>
      </c>
      <c r="L323" s="113" t="s">
        <v>296</v>
      </c>
      <c r="M323" s="113" t="s">
        <v>297</v>
      </c>
      <c r="N323" s="113" t="s">
        <v>298</v>
      </c>
      <c r="O323" s="113" t="str">
        <f t="shared" si="37"/>
        <v>B</v>
      </c>
      <c r="P323" s="113" t="s">
        <v>295</v>
      </c>
      <c r="Q323" s="113" t="s">
        <v>296</v>
      </c>
      <c r="R323" s="177"/>
    </row>
    <row r="324" spans="1:18" ht="15">
      <c r="A324" s="122">
        <v>9</v>
      </c>
      <c r="B324" s="113" t="s">
        <v>1431</v>
      </c>
      <c r="C324" s="188" t="s">
        <v>529</v>
      </c>
      <c r="D324" s="189" t="s">
        <v>166</v>
      </c>
      <c r="E324" s="189" t="s">
        <v>158</v>
      </c>
      <c r="F324" s="113">
        <v>6</v>
      </c>
      <c r="G324" s="113">
        <v>6</v>
      </c>
      <c r="H324" s="113">
        <v>1</v>
      </c>
      <c r="I324" s="191" t="s">
        <v>334</v>
      </c>
      <c r="J324" s="113" t="str">
        <f t="shared" si="36"/>
        <v>B</v>
      </c>
      <c r="K324" s="113" t="s">
        <v>295</v>
      </c>
      <c r="L324" s="113" t="s">
        <v>296</v>
      </c>
      <c r="M324" s="113" t="s">
        <v>297</v>
      </c>
      <c r="N324" s="113" t="s">
        <v>298</v>
      </c>
      <c r="O324" s="113" t="str">
        <f t="shared" si="37"/>
        <v>B</v>
      </c>
      <c r="P324" s="113" t="s">
        <v>295</v>
      </c>
      <c r="Q324" s="113" t="s">
        <v>296</v>
      </c>
      <c r="R324" s="177"/>
    </row>
    <row r="325" spans="1:18" ht="15">
      <c r="A325" s="113">
        <v>10</v>
      </c>
      <c r="B325" s="113" t="s">
        <v>1432</v>
      </c>
      <c r="C325" s="188" t="s">
        <v>1602</v>
      </c>
      <c r="D325" s="189" t="s">
        <v>166</v>
      </c>
      <c r="E325" s="189" t="s">
        <v>158</v>
      </c>
      <c r="F325" s="113">
        <v>60</v>
      </c>
      <c r="G325" s="113">
        <v>10</v>
      </c>
      <c r="H325" s="113">
        <v>1</v>
      </c>
      <c r="I325" s="191" t="s">
        <v>480</v>
      </c>
      <c r="J325" s="113" t="str">
        <f t="shared" si="36"/>
        <v>B</v>
      </c>
      <c r="K325" s="113" t="s">
        <v>295</v>
      </c>
      <c r="L325" s="113" t="s">
        <v>296</v>
      </c>
      <c r="M325" s="113" t="s">
        <v>297</v>
      </c>
      <c r="N325" s="113" t="s">
        <v>298</v>
      </c>
      <c r="O325" s="113" t="str">
        <f t="shared" si="37"/>
        <v>B</v>
      </c>
      <c r="P325" s="113" t="s">
        <v>295</v>
      </c>
      <c r="Q325" s="113" t="s">
        <v>296</v>
      </c>
      <c r="R325" s="177"/>
    </row>
    <row r="326" spans="1:18" ht="15">
      <c r="A326" s="122">
        <v>11</v>
      </c>
      <c r="B326" s="113" t="s">
        <v>1433</v>
      </c>
      <c r="C326" s="188" t="s">
        <v>530</v>
      </c>
      <c r="D326" s="189" t="s">
        <v>166</v>
      </c>
      <c r="E326" s="189" t="s">
        <v>158</v>
      </c>
      <c r="F326" s="113">
        <v>13</v>
      </c>
      <c r="G326" s="113">
        <v>6</v>
      </c>
      <c r="H326" s="113">
        <v>1</v>
      </c>
      <c r="I326" s="191" t="s">
        <v>334</v>
      </c>
      <c r="J326" s="113" t="str">
        <f t="shared" si="36"/>
        <v>B</v>
      </c>
      <c r="K326" s="113" t="s">
        <v>295</v>
      </c>
      <c r="L326" s="113" t="s">
        <v>296</v>
      </c>
      <c r="M326" s="113" t="s">
        <v>297</v>
      </c>
      <c r="N326" s="113" t="s">
        <v>298</v>
      </c>
      <c r="O326" s="113" t="str">
        <f t="shared" si="37"/>
        <v>B</v>
      </c>
      <c r="P326" s="113" t="s">
        <v>295</v>
      </c>
      <c r="Q326" s="113" t="s">
        <v>296</v>
      </c>
      <c r="R326" s="177"/>
    </row>
    <row r="327" spans="1:18" ht="15">
      <c r="A327" s="113">
        <v>12</v>
      </c>
      <c r="B327" s="113" t="s">
        <v>1434</v>
      </c>
      <c r="C327" s="188" t="s">
        <v>521</v>
      </c>
      <c r="D327" s="189" t="s">
        <v>156</v>
      </c>
      <c r="E327" s="189" t="s">
        <v>162</v>
      </c>
      <c r="F327" s="113">
        <v>3</v>
      </c>
      <c r="G327" s="113">
        <v>5</v>
      </c>
      <c r="H327" s="113">
        <v>1</v>
      </c>
      <c r="I327" s="191" t="s">
        <v>334</v>
      </c>
      <c r="J327" s="113" t="str">
        <f t="shared" si="36"/>
        <v>B</v>
      </c>
      <c r="K327" s="113" t="s">
        <v>295</v>
      </c>
      <c r="L327" s="113" t="s">
        <v>296</v>
      </c>
      <c r="M327" s="113" t="s">
        <v>297</v>
      </c>
      <c r="N327" s="113" t="s">
        <v>298</v>
      </c>
      <c r="O327" s="113" t="str">
        <f t="shared" si="37"/>
        <v>B</v>
      </c>
      <c r="P327" s="113" t="s">
        <v>295</v>
      </c>
      <c r="Q327" s="113" t="s">
        <v>296</v>
      </c>
      <c r="R327" s="177"/>
    </row>
    <row r="328" spans="1:18" ht="15">
      <c r="A328" s="122">
        <v>13</v>
      </c>
      <c r="B328" s="136" t="s">
        <v>1435</v>
      </c>
      <c r="C328" s="195" t="s">
        <v>162</v>
      </c>
      <c r="D328" s="197" t="s">
        <v>156</v>
      </c>
      <c r="E328" s="197" t="s">
        <v>162</v>
      </c>
      <c r="F328" s="136">
        <v>80</v>
      </c>
      <c r="G328" s="136">
        <v>7</v>
      </c>
      <c r="H328" s="136">
        <v>1</v>
      </c>
      <c r="I328" s="200" t="s">
        <v>480</v>
      </c>
      <c r="J328" s="136" t="str">
        <f t="shared" si="36"/>
        <v>B</v>
      </c>
      <c r="K328" s="136" t="s">
        <v>295</v>
      </c>
      <c r="L328" s="136" t="s">
        <v>296</v>
      </c>
      <c r="M328" s="136" t="s">
        <v>297</v>
      </c>
      <c r="N328" s="136" t="s">
        <v>298</v>
      </c>
      <c r="O328" s="136" t="str">
        <f t="shared" si="37"/>
        <v>B</v>
      </c>
      <c r="P328" s="113" t="s">
        <v>295</v>
      </c>
      <c r="Q328" s="136" t="s">
        <v>296</v>
      </c>
      <c r="R328" s="178"/>
    </row>
    <row r="329" spans="1:18" ht="13.5">
      <c r="A329" s="463" t="s">
        <v>1660</v>
      </c>
      <c r="B329" s="464"/>
      <c r="C329" s="464"/>
      <c r="D329" s="464"/>
      <c r="E329" s="464"/>
      <c r="F329" s="464"/>
      <c r="G329" s="464"/>
      <c r="H329" s="464"/>
      <c r="I329" s="464"/>
      <c r="J329" s="464"/>
      <c r="K329" s="464"/>
      <c r="L329" s="464"/>
      <c r="M329" s="464"/>
      <c r="N329" s="464"/>
      <c r="O329" s="464"/>
      <c r="P329" s="464"/>
      <c r="Q329" s="464"/>
      <c r="R329" s="465"/>
    </row>
    <row r="330" spans="1:18" ht="14.25">
      <c r="A330" s="100" t="s">
        <v>532</v>
      </c>
      <c r="B330" s="128" t="s">
        <v>533</v>
      </c>
      <c r="C330" s="140"/>
      <c r="D330" s="130"/>
      <c r="E330" s="131"/>
      <c r="F330" s="132"/>
      <c r="G330" s="132"/>
      <c r="H330" s="132"/>
      <c r="I330" s="133"/>
      <c r="J330" s="132"/>
      <c r="K330" s="132"/>
      <c r="L330" s="132"/>
      <c r="M330" s="132"/>
      <c r="N330" s="132"/>
      <c r="O330" s="132"/>
      <c r="P330" s="132"/>
      <c r="Q330" s="132"/>
      <c r="R330" s="134"/>
    </row>
    <row r="331" spans="1:18" ht="15">
      <c r="A331" s="122">
        <v>1</v>
      </c>
      <c r="B331" s="111" t="s">
        <v>1498</v>
      </c>
      <c r="C331" s="184" t="s">
        <v>598</v>
      </c>
      <c r="D331" s="181" t="s">
        <v>80</v>
      </c>
      <c r="E331" s="181" t="s">
        <v>1613</v>
      </c>
      <c r="F331" s="111">
        <v>60</v>
      </c>
      <c r="G331" s="111">
        <v>1.5</v>
      </c>
      <c r="H331" s="111">
        <v>1</v>
      </c>
      <c r="I331" s="112" t="s">
        <v>536</v>
      </c>
      <c r="J331" s="111" t="str">
        <f t="shared" ref="J331:J336" si="38">Q331</f>
        <v>B</v>
      </c>
      <c r="K331" s="111" t="s">
        <v>295</v>
      </c>
      <c r="L331" s="111" t="s">
        <v>296</v>
      </c>
      <c r="M331" s="111" t="s">
        <v>297</v>
      </c>
      <c r="N331" s="111" t="s">
        <v>298</v>
      </c>
      <c r="O331" s="111" t="str">
        <f t="shared" ref="O331:O336" si="39">Q331</f>
        <v>B</v>
      </c>
      <c r="P331" s="111" t="s">
        <v>295</v>
      </c>
      <c r="Q331" s="111" t="s">
        <v>296</v>
      </c>
      <c r="R331" s="176"/>
    </row>
    <row r="332" spans="1:18" ht="15">
      <c r="A332" s="113">
        <v>2</v>
      </c>
      <c r="B332" s="113" t="s">
        <v>1499</v>
      </c>
      <c r="C332" s="188" t="s">
        <v>80</v>
      </c>
      <c r="D332" s="189" t="s">
        <v>80</v>
      </c>
      <c r="E332" s="189" t="s">
        <v>1613</v>
      </c>
      <c r="F332" s="113">
        <v>8</v>
      </c>
      <c r="G332" s="113">
        <v>4</v>
      </c>
      <c r="H332" s="113">
        <v>1</v>
      </c>
      <c r="I332" s="114" t="s">
        <v>334</v>
      </c>
      <c r="J332" s="113" t="str">
        <f t="shared" si="38"/>
        <v>B</v>
      </c>
      <c r="K332" s="113" t="s">
        <v>295</v>
      </c>
      <c r="L332" s="113" t="s">
        <v>296</v>
      </c>
      <c r="M332" s="113" t="s">
        <v>297</v>
      </c>
      <c r="N332" s="113" t="s">
        <v>298</v>
      </c>
      <c r="O332" s="113" t="str">
        <f t="shared" si="39"/>
        <v>B</v>
      </c>
      <c r="P332" s="113" t="s">
        <v>295</v>
      </c>
      <c r="Q332" s="113" t="s">
        <v>296</v>
      </c>
      <c r="R332" s="177"/>
    </row>
    <row r="333" spans="1:18" ht="15">
      <c r="A333" s="122">
        <v>3</v>
      </c>
      <c r="B333" s="113" t="s">
        <v>1500</v>
      </c>
      <c r="C333" s="188" t="s">
        <v>1613</v>
      </c>
      <c r="D333" s="189" t="s">
        <v>80</v>
      </c>
      <c r="E333" s="189" t="s">
        <v>1613</v>
      </c>
      <c r="F333" s="113">
        <v>10</v>
      </c>
      <c r="G333" s="113">
        <v>4</v>
      </c>
      <c r="H333" s="113">
        <v>1</v>
      </c>
      <c r="I333" s="114" t="s">
        <v>334</v>
      </c>
      <c r="J333" s="113" t="str">
        <f t="shared" si="38"/>
        <v>B</v>
      </c>
      <c r="K333" s="113" t="s">
        <v>295</v>
      </c>
      <c r="L333" s="113" t="s">
        <v>296</v>
      </c>
      <c r="M333" s="113" t="s">
        <v>297</v>
      </c>
      <c r="N333" s="113" t="s">
        <v>298</v>
      </c>
      <c r="O333" s="113" t="str">
        <f t="shared" si="39"/>
        <v>B</v>
      </c>
      <c r="P333" s="113" t="s">
        <v>295</v>
      </c>
      <c r="Q333" s="113" t="s">
        <v>296</v>
      </c>
      <c r="R333" s="177"/>
    </row>
    <row r="334" spans="1:18" ht="15">
      <c r="A334" s="113">
        <v>4</v>
      </c>
      <c r="B334" s="113" t="s">
        <v>1501</v>
      </c>
      <c r="C334" s="188" t="s">
        <v>535</v>
      </c>
      <c r="D334" s="189" t="s">
        <v>129</v>
      </c>
      <c r="E334" s="189" t="s">
        <v>125</v>
      </c>
      <c r="F334" s="113">
        <v>60</v>
      </c>
      <c r="G334" s="113">
        <v>1.5</v>
      </c>
      <c r="H334" s="113">
        <v>1</v>
      </c>
      <c r="I334" s="114" t="s">
        <v>334</v>
      </c>
      <c r="J334" s="113" t="str">
        <f t="shared" si="38"/>
        <v>B</v>
      </c>
      <c r="K334" s="113" t="s">
        <v>295</v>
      </c>
      <c r="L334" s="113" t="s">
        <v>296</v>
      </c>
      <c r="M334" s="113" t="s">
        <v>297</v>
      </c>
      <c r="N334" s="113" t="s">
        <v>298</v>
      </c>
      <c r="O334" s="113" t="str">
        <f t="shared" si="39"/>
        <v>B</v>
      </c>
      <c r="P334" s="113" t="s">
        <v>295</v>
      </c>
      <c r="Q334" s="113" t="s">
        <v>296</v>
      </c>
      <c r="R334" s="177"/>
    </row>
    <row r="335" spans="1:18" ht="15">
      <c r="A335" s="113">
        <v>5</v>
      </c>
      <c r="B335" s="113" t="s">
        <v>1502</v>
      </c>
      <c r="C335" s="188" t="s">
        <v>534</v>
      </c>
      <c r="D335" s="189" t="s">
        <v>124</v>
      </c>
      <c r="E335" s="189" t="s">
        <v>128</v>
      </c>
      <c r="F335" s="113">
        <v>10</v>
      </c>
      <c r="G335" s="113">
        <v>4</v>
      </c>
      <c r="H335" s="113">
        <v>1</v>
      </c>
      <c r="I335" s="114" t="s">
        <v>334</v>
      </c>
      <c r="J335" s="113" t="str">
        <f t="shared" si="38"/>
        <v>B</v>
      </c>
      <c r="K335" s="113" t="s">
        <v>295</v>
      </c>
      <c r="L335" s="113" t="s">
        <v>296</v>
      </c>
      <c r="M335" s="113" t="s">
        <v>297</v>
      </c>
      <c r="N335" s="113" t="s">
        <v>298</v>
      </c>
      <c r="O335" s="113" t="str">
        <f t="shared" si="39"/>
        <v>B</v>
      </c>
      <c r="P335" s="113" t="s">
        <v>295</v>
      </c>
      <c r="Q335" s="113" t="s">
        <v>296</v>
      </c>
      <c r="R335" s="177"/>
    </row>
    <row r="336" spans="1:18" ht="15">
      <c r="A336" s="113">
        <v>6</v>
      </c>
      <c r="B336" s="136" t="s">
        <v>1503</v>
      </c>
      <c r="C336" s="195" t="s">
        <v>122</v>
      </c>
      <c r="D336" s="220" t="s">
        <v>1629</v>
      </c>
      <c r="E336" s="220" t="s">
        <v>122</v>
      </c>
      <c r="F336" s="136">
        <v>8</v>
      </c>
      <c r="G336" s="136">
        <v>4</v>
      </c>
      <c r="H336" s="136">
        <v>1</v>
      </c>
      <c r="I336" s="139" t="s">
        <v>334</v>
      </c>
      <c r="J336" s="136" t="str">
        <f t="shared" si="38"/>
        <v>B</v>
      </c>
      <c r="K336" s="136" t="s">
        <v>295</v>
      </c>
      <c r="L336" s="136" t="s">
        <v>296</v>
      </c>
      <c r="M336" s="136" t="s">
        <v>297</v>
      </c>
      <c r="N336" s="136" t="s">
        <v>298</v>
      </c>
      <c r="O336" s="136" t="str">
        <f t="shared" si="39"/>
        <v>B</v>
      </c>
      <c r="P336" s="113" t="s">
        <v>295</v>
      </c>
      <c r="Q336" s="136" t="s">
        <v>296</v>
      </c>
      <c r="R336" s="178"/>
    </row>
    <row r="337" spans="1:18" ht="13.5">
      <c r="A337" s="463" t="s">
        <v>516</v>
      </c>
      <c r="B337" s="464"/>
      <c r="C337" s="464"/>
      <c r="D337" s="464"/>
      <c r="E337" s="464"/>
      <c r="F337" s="464"/>
      <c r="G337" s="464"/>
      <c r="H337" s="464"/>
      <c r="I337" s="464"/>
      <c r="J337" s="464"/>
      <c r="K337" s="464"/>
      <c r="L337" s="464"/>
      <c r="M337" s="464"/>
      <c r="N337" s="464"/>
      <c r="O337" s="464"/>
      <c r="P337" s="464"/>
      <c r="Q337" s="464"/>
      <c r="R337" s="465"/>
    </row>
    <row r="338" spans="1:18" ht="14.25">
      <c r="A338" s="100" t="s">
        <v>537</v>
      </c>
      <c r="B338" s="128" t="s">
        <v>538</v>
      </c>
      <c r="C338" s="140"/>
      <c r="D338" s="130"/>
      <c r="E338" s="131"/>
      <c r="F338" s="132"/>
      <c r="G338" s="132"/>
      <c r="H338" s="132"/>
      <c r="I338" s="133"/>
      <c r="J338" s="132"/>
      <c r="K338" s="132"/>
      <c r="L338" s="132"/>
      <c r="M338" s="132"/>
      <c r="N338" s="132"/>
      <c r="O338" s="132"/>
      <c r="P338" s="132"/>
      <c r="Q338" s="132"/>
      <c r="R338" s="134"/>
    </row>
    <row r="339" spans="1:18" ht="15">
      <c r="A339" s="122">
        <v>1</v>
      </c>
      <c r="B339" s="111" t="s">
        <v>1514</v>
      </c>
      <c r="C339" s="184" t="s">
        <v>121</v>
      </c>
      <c r="D339" s="185" t="s">
        <v>1634</v>
      </c>
      <c r="E339" s="185" t="s">
        <v>121</v>
      </c>
      <c r="F339" s="211">
        <v>3</v>
      </c>
      <c r="G339" s="211">
        <v>6</v>
      </c>
      <c r="H339" s="111">
        <v>1</v>
      </c>
      <c r="I339" s="112" t="s">
        <v>334</v>
      </c>
      <c r="J339" s="111" t="str">
        <f t="shared" ref="J339:J346" si="40">Q339</f>
        <v>B</v>
      </c>
      <c r="K339" s="111" t="s">
        <v>295</v>
      </c>
      <c r="L339" s="111" t="s">
        <v>296</v>
      </c>
      <c r="M339" s="111" t="s">
        <v>297</v>
      </c>
      <c r="N339" s="111" t="s">
        <v>298</v>
      </c>
      <c r="O339" s="111" t="str">
        <f t="shared" ref="O339:O346" si="41">Q339</f>
        <v>B</v>
      </c>
      <c r="P339" s="111" t="s">
        <v>295</v>
      </c>
      <c r="Q339" s="111" t="s">
        <v>296</v>
      </c>
      <c r="R339" s="176"/>
    </row>
    <row r="340" spans="1:18" ht="15">
      <c r="A340" s="113">
        <v>2</v>
      </c>
      <c r="B340" s="113" t="s">
        <v>1515</v>
      </c>
      <c r="C340" s="188" t="s">
        <v>118</v>
      </c>
      <c r="D340" s="189" t="s">
        <v>116</v>
      </c>
      <c r="E340" s="189" t="s">
        <v>118</v>
      </c>
      <c r="F340" s="212">
        <v>3</v>
      </c>
      <c r="G340" s="212">
        <v>6</v>
      </c>
      <c r="H340" s="113">
        <v>1</v>
      </c>
      <c r="I340" s="114" t="s">
        <v>334</v>
      </c>
      <c r="J340" s="113" t="str">
        <f t="shared" si="40"/>
        <v>B</v>
      </c>
      <c r="K340" s="113" t="s">
        <v>295</v>
      </c>
      <c r="L340" s="113" t="s">
        <v>296</v>
      </c>
      <c r="M340" s="113" t="s">
        <v>297</v>
      </c>
      <c r="N340" s="113" t="s">
        <v>298</v>
      </c>
      <c r="O340" s="113" t="str">
        <f t="shared" si="41"/>
        <v>B</v>
      </c>
      <c r="P340" s="113" t="s">
        <v>295</v>
      </c>
      <c r="Q340" s="113" t="s">
        <v>296</v>
      </c>
      <c r="R340" s="177"/>
    </row>
    <row r="341" spans="1:18" ht="15">
      <c r="A341" s="122">
        <v>3</v>
      </c>
      <c r="B341" s="113" t="s">
        <v>1516</v>
      </c>
      <c r="C341" s="188" t="s">
        <v>543</v>
      </c>
      <c r="D341" s="189" t="s">
        <v>108</v>
      </c>
      <c r="E341" s="189" t="s">
        <v>116</v>
      </c>
      <c r="F341" s="212">
        <v>10</v>
      </c>
      <c r="G341" s="212">
        <v>4</v>
      </c>
      <c r="H341" s="113">
        <v>1</v>
      </c>
      <c r="I341" s="114" t="s">
        <v>334</v>
      </c>
      <c r="J341" s="113" t="str">
        <f t="shared" si="40"/>
        <v>B</v>
      </c>
      <c r="K341" s="113" t="s">
        <v>295</v>
      </c>
      <c r="L341" s="113" t="s">
        <v>296</v>
      </c>
      <c r="M341" s="113" t="s">
        <v>297</v>
      </c>
      <c r="N341" s="113" t="s">
        <v>298</v>
      </c>
      <c r="O341" s="113" t="str">
        <f t="shared" si="41"/>
        <v>B</v>
      </c>
      <c r="P341" s="113" t="s">
        <v>295</v>
      </c>
      <c r="Q341" s="113" t="s">
        <v>296</v>
      </c>
      <c r="R341" s="177"/>
    </row>
    <row r="342" spans="1:18" ht="15">
      <c r="A342" s="113">
        <v>4</v>
      </c>
      <c r="B342" s="113" t="s">
        <v>1517</v>
      </c>
      <c r="C342" s="188" t="s">
        <v>539</v>
      </c>
      <c r="D342" s="189" t="s">
        <v>108</v>
      </c>
      <c r="E342" s="189" t="s">
        <v>111</v>
      </c>
      <c r="F342" s="113">
        <v>10</v>
      </c>
      <c r="G342" s="113">
        <v>6</v>
      </c>
      <c r="H342" s="113">
        <v>1</v>
      </c>
      <c r="I342" s="114" t="s">
        <v>334</v>
      </c>
      <c r="J342" s="113" t="str">
        <f t="shared" si="40"/>
        <v>B</v>
      </c>
      <c r="K342" s="113" t="s">
        <v>295</v>
      </c>
      <c r="L342" s="113" t="s">
        <v>296</v>
      </c>
      <c r="M342" s="113" t="s">
        <v>297</v>
      </c>
      <c r="N342" s="113" t="s">
        <v>298</v>
      </c>
      <c r="O342" s="113" t="str">
        <f t="shared" si="41"/>
        <v>B</v>
      </c>
      <c r="P342" s="113" t="s">
        <v>295</v>
      </c>
      <c r="Q342" s="113" t="s">
        <v>296</v>
      </c>
      <c r="R342" s="177"/>
    </row>
    <row r="343" spans="1:18" ht="15">
      <c r="A343" s="122">
        <v>5</v>
      </c>
      <c r="B343" s="113" t="s">
        <v>1518</v>
      </c>
      <c r="C343" s="188" t="s">
        <v>540</v>
      </c>
      <c r="D343" s="189" t="s">
        <v>108</v>
      </c>
      <c r="E343" s="189" t="s">
        <v>111</v>
      </c>
      <c r="F343" s="113">
        <v>2</v>
      </c>
      <c r="G343" s="113">
        <v>4</v>
      </c>
      <c r="H343" s="113">
        <v>2</v>
      </c>
      <c r="I343" s="114" t="s">
        <v>334</v>
      </c>
      <c r="J343" s="113" t="str">
        <f t="shared" si="40"/>
        <v>B</v>
      </c>
      <c r="K343" s="113" t="s">
        <v>295</v>
      </c>
      <c r="L343" s="113" t="s">
        <v>296</v>
      </c>
      <c r="M343" s="113" t="s">
        <v>297</v>
      </c>
      <c r="N343" s="113" t="s">
        <v>298</v>
      </c>
      <c r="O343" s="113" t="str">
        <f t="shared" si="41"/>
        <v>B</v>
      </c>
      <c r="P343" s="113" t="s">
        <v>295</v>
      </c>
      <c r="Q343" s="113" t="s">
        <v>296</v>
      </c>
      <c r="R343" s="177"/>
    </row>
    <row r="344" spans="1:18" ht="15">
      <c r="A344" s="122">
        <v>6</v>
      </c>
      <c r="B344" s="113" t="s">
        <v>1519</v>
      </c>
      <c r="C344" s="188" t="s">
        <v>541</v>
      </c>
      <c r="D344" s="189" t="s">
        <v>108</v>
      </c>
      <c r="E344" s="189" t="s">
        <v>111</v>
      </c>
      <c r="F344" s="113">
        <v>14</v>
      </c>
      <c r="G344" s="113">
        <v>6</v>
      </c>
      <c r="H344" s="113">
        <v>1</v>
      </c>
      <c r="I344" s="114" t="s">
        <v>334</v>
      </c>
      <c r="J344" s="113" t="str">
        <f t="shared" si="40"/>
        <v>B</v>
      </c>
      <c r="K344" s="113" t="s">
        <v>295</v>
      </c>
      <c r="L344" s="113" t="s">
        <v>296</v>
      </c>
      <c r="M344" s="113" t="s">
        <v>297</v>
      </c>
      <c r="N344" s="113" t="s">
        <v>298</v>
      </c>
      <c r="O344" s="113" t="str">
        <f t="shared" si="41"/>
        <v>B</v>
      </c>
      <c r="P344" s="113" t="s">
        <v>295</v>
      </c>
      <c r="Q344" s="113" t="s">
        <v>296</v>
      </c>
      <c r="R344" s="177"/>
    </row>
    <row r="345" spans="1:18" ht="15">
      <c r="A345" s="122">
        <v>7</v>
      </c>
      <c r="B345" s="113" t="s">
        <v>1520</v>
      </c>
      <c r="C345" s="188" t="s">
        <v>542</v>
      </c>
      <c r="D345" s="189" t="s">
        <v>111</v>
      </c>
      <c r="E345" s="189" t="s">
        <v>114</v>
      </c>
      <c r="F345" s="113">
        <v>4.5</v>
      </c>
      <c r="G345" s="113">
        <v>4</v>
      </c>
      <c r="H345" s="113">
        <v>1</v>
      </c>
      <c r="I345" s="114" t="s">
        <v>334</v>
      </c>
      <c r="J345" s="113" t="str">
        <f t="shared" si="40"/>
        <v>B</v>
      </c>
      <c r="K345" s="113" t="s">
        <v>295</v>
      </c>
      <c r="L345" s="113" t="s">
        <v>296</v>
      </c>
      <c r="M345" s="113" t="s">
        <v>297</v>
      </c>
      <c r="N345" s="113" t="s">
        <v>298</v>
      </c>
      <c r="O345" s="113" t="str">
        <f t="shared" si="41"/>
        <v>B</v>
      </c>
      <c r="P345" s="113" t="s">
        <v>295</v>
      </c>
      <c r="Q345" s="113" t="s">
        <v>296</v>
      </c>
      <c r="R345" s="177"/>
    </row>
    <row r="346" spans="1:18" ht="15">
      <c r="A346" s="122">
        <v>8</v>
      </c>
      <c r="B346" s="136" t="s">
        <v>1521</v>
      </c>
      <c r="C346" s="195" t="s">
        <v>133</v>
      </c>
      <c r="D346" s="197" t="s">
        <v>1635</v>
      </c>
      <c r="E346" s="197" t="s">
        <v>133</v>
      </c>
      <c r="F346" s="136">
        <v>3</v>
      </c>
      <c r="G346" s="136">
        <v>4</v>
      </c>
      <c r="H346" s="136">
        <v>1</v>
      </c>
      <c r="I346" s="139" t="s">
        <v>334</v>
      </c>
      <c r="J346" s="136" t="str">
        <f t="shared" si="40"/>
        <v>S</v>
      </c>
      <c r="K346" s="136" t="s">
        <v>295</v>
      </c>
      <c r="L346" s="136" t="s">
        <v>296</v>
      </c>
      <c r="M346" s="136" t="s">
        <v>297</v>
      </c>
      <c r="N346" s="136" t="s">
        <v>298</v>
      </c>
      <c r="O346" s="136" t="str">
        <f t="shared" si="41"/>
        <v>S</v>
      </c>
      <c r="P346" s="113" t="s">
        <v>295</v>
      </c>
      <c r="Q346" s="136" t="s">
        <v>310</v>
      </c>
      <c r="R346" s="178"/>
    </row>
    <row r="347" spans="1:18" ht="13.5">
      <c r="A347" s="463" t="s">
        <v>411</v>
      </c>
      <c r="B347" s="464"/>
      <c r="C347" s="464"/>
      <c r="D347" s="464"/>
      <c r="E347" s="464"/>
      <c r="F347" s="464"/>
      <c r="G347" s="464"/>
      <c r="H347" s="464"/>
      <c r="I347" s="464"/>
      <c r="J347" s="464"/>
      <c r="K347" s="464"/>
      <c r="L347" s="464"/>
      <c r="M347" s="464"/>
      <c r="N347" s="464"/>
      <c r="O347" s="464"/>
      <c r="P347" s="464"/>
      <c r="Q347" s="464"/>
      <c r="R347" s="465"/>
    </row>
    <row r="348" spans="1:18" ht="14.25">
      <c r="A348" s="100" t="s">
        <v>544</v>
      </c>
      <c r="B348" s="128" t="s">
        <v>545</v>
      </c>
      <c r="C348" s="140"/>
      <c r="D348" s="130"/>
      <c r="E348" s="131"/>
      <c r="F348" s="132"/>
      <c r="G348" s="132"/>
      <c r="H348" s="132"/>
      <c r="I348" s="133"/>
      <c r="J348" s="132"/>
      <c r="K348" s="132"/>
      <c r="L348" s="132"/>
      <c r="M348" s="132"/>
      <c r="N348" s="130"/>
      <c r="O348" s="132"/>
      <c r="P348" s="132"/>
      <c r="Q348" s="132"/>
      <c r="R348" s="134"/>
    </row>
    <row r="349" spans="1:18" ht="15">
      <c r="A349" s="122">
        <v>1</v>
      </c>
      <c r="B349" s="111" t="s">
        <v>1488</v>
      </c>
      <c r="C349" s="184" t="s">
        <v>546</v>
      </c>
      <c r="D349" s="185" t="s">
        <v>80</v>
      </c>
      <c r="E349" s="185" t="s">
        <v>94</v>
      </c>
      <c r="F349" s="111">
        <v>6</v>
      </c>
      <c r="G349" s="111">
        <v>3</v>
      </c>
      <c r="H349" s="111">
        <v>1</v>
      </c>
      <c r="I349" s="187" t="s">
        <v>334</v>
      </c>
      <c r="J349" s="111" t="s">
        <v>296</v>
      </c>
      <c r="K349" s="111" t="s">
        <v>295</v>
      </c>
      <c r="L349" s="111" t="s">
        <v>296</v>
      </c>
      <c r="M349" s="111" t="s">
        <v>295</v>
      </c>
      <c r="N349" s="111" t="s">
        <v>298</v>
      </c>
      <c r="O349" s="111" t="str">
        <f t="shared" ref="O349:O358" si="42">Q349</f>
        <v>B</v>
      </c>
      <c r="P349" s="111" t="s">
        <v>295</v>
      </c>
      <c r="Q349" s="111" t="s">
        <v>296</v>
      </c>
      <c r="R349" s="176"/>
    </row>
    <row r="350" spans="1:18" ht="15">
      <c r="A350" s="113">
        <v>2</v>
      </c>
      <c r="B350" s="113" t="s">
        <v>1489</v>
      </c>
      <c r="C350" s="206" t="s">
        <v>1608</v>
      </c>
      <c r="D350" s="189" t="s">
        <v>80</v>
      </c>
      <c r="E350" s="189" t="s">
        <v>94</v>
      </c>
      <c r="F350" s="113">
        <v>2.5</v>
      </c>
      <c r="G350" s="113">
        <v>8</v>
      </c>
      <c r="H350" s="113">
        <v>1</v>
      </c>
      <c r="I350" s="191" t="s">
        <v>334</v>
      </c>
      <c r="J350" s="113" t="s">
        <v>296</v>
      </c>
      <c r="K350" s="113" t="s">
        <v>295</v>
      </c>
      <c r="L350" s="113" t="s">
        <v>296</v>
      </c>
      <c r="M350" s="113" t="s">
        <v>297</v>
      </c>
      <c r="N350" s="113" t="s">
        <v>298</v>
      </c>
      <c r="O350" s="113" t="str">
        <f t="shared" si="42"/>
        <v>B</v>
      </c>
      <c r="P350" s="113" t="s">
        <v>295</v>
      </c>
      <c r="Q350" s="113" t="s">
        <v>296</v>
      </c>
      <c r="R350" s="177"/>
    </row>
    <row r="351" spans="1:18" ht="15">
      <c r="A351" s="122">
        <v>3</v>
      </c>
      <c r="B351" s="113" t="s">
        <v>1490</v>
      </c>
      <c r="C351" s="208" t="s">
        <v>1609</v>
      </c>
      <c r="D351" s="189" t="s">
        <v>80</v>
      </c>
      <c r="E351" s="189" t="s">
        <v>94</v>
      </c>
      <c r="F351" s="113">
        <v>6</v>
      </c>
      <c r="G351" s="113">
        <v>8</v>
      </c>
      <c r="H351" s="113">
        <v>1</v>
      </c>
      <c r="I351" s="191" t="s">
        <v>334</v>
      </c>
      <c r="J351" s="113" t="s">
        <v>296</v>
      </c>
      <c r="K351" s="113" t="s">
        <v>295</v>
      </c>
      <c r="L351" s="113" t="s">
        <v>296</v>
      </c>
      <c r="M351" s="113" t="s">
        <v>297</v>
      </c>
      <c r="N351" s="113" t="s">
        <v>298</v>
      </c>
      <c r="O351" s="113" t="str">
        <f t="shared" si="42"/>
        <v>B</v>
      </c>
      <c r="P351" s="113" t="s">
        <v>295</v>
      </c>
      <c r="Q351" s="113" t="s">
        <v>296</v>
      </c>
      <c r="R351" s="177"/>
    </row>
    <row r="352" spans="1:18" ht="15">
      <c r="A352" s="113">
        <v>4</v>
      </c>
      <c r="B352" s="113" t="s">
        <v>1491</v>
      </c>
      <c r="C352" s="188" t="s">
        <v>238</v>
      </c>
      <c r="D352" s="189" t="s">
        <v>245</v>
      </c>
      <c r="E352" s="189" t="s">
        <v>421</v>
      </c>
      <c r="F352" s="113">
        <v>3</v>
      </c>
      <c r="G352" s="113">
        <v>4</v>
      </c>
      <c r="H352" s="113">
        <v>1</v>
      </c>
      <c r="I352" s="191" t="s">
        <v>334</v>
      </c>
      <c r="J352" s="113" t="s">
        <v>296</v>
      </c>
      <c r="K352" s="113" t="s">
        <v>295</v>
      </c>
      <c r="L352" s="113" t="s">
        <v>296</v>
      </c>
      <c r="M352" s="113" t="s">
        <v>297</v>
      </c>
      <c r="N352" s="113" t="s">
        <v>298</v>
      </c>
      <c r="O352" s="113" t="str">
        <f t="shared" si="42"/>
        <v>B</v>
      </c>
      <c r="P352" s="113" t="s">
        <v>295</v>
      </c>
      <c r="Q352" s="113" t="s">
        <v>296</v>
      </c>
      <c r="R352" s="177"/>
    </row>
    <row r="353" spans="1:18" ht="15">
      <c r="A353" s="122">
        <v>5</v>
      </c>
      <c r="B353" s="113" t="s">
        <v>1492</v>
      </c>
      <c r="C353" s="188" t="s">
        <v>1610</v>
      </c>
      <c r="D353" s="189" t="s">
        <v>131</v>
      </c>
      <c r="E353" s="189" t="s">
        <v>132</v>
      </c>
      <c r="F353" s="113">
        <v>10</v>
      </c>
      <c r="G353" s="113">
        <v>5</v>
      </c>
      <c r="H353" s="113">
        <v>1</v>
      </c>
      <c r="I353" s="191" t="s">
        <v>334</v>
      </c>
      <c r="J353" s="113" t="s">
        <v>296</v>
      </c>
      <c r="K353" s="113" t="s">
        <v>295</v>
      </c>
      <c r="L353" s="113" t="s">
        <v>296</v>
      </c>
      <c r="M353" s="113" t="s">
        <v>297</v>
      </c>
      <c r="N353" s="113" t="s">
        <v>298</v>
      </c>
      <c r="O353" s="113" t="str">
        <f t="shared" si="42"/>
        <v>B</v>
      </c>
      <c r="P353" s="113" t="s">
        <v>295</v>
      </c>
      <c r="Q353" s="113" t="s">
        <v>296</v>
      </c>
      <c r="R353" s="177"/>
    </row>
    <row r="354" spans="1:18" ht="15">
      <c r="A354" s="113">
        <v>6</v>
      </c>
      <c r="B354" s="113" t="s">
        <v>1493</v>
      </c>
      <c r="C354" s="188" t="s">
        <v>1611</v>
      </c>
      <c r="D354" s="189" t="s">
        <v>131</v>
      </c>
      <c r="E354" s="189" t="s">
        <v>132</v>
      </c>
      <c r="F354" s="113">
        <v>3</v>
      </c>
      <c r="G354" s="113">
        <v>5</v>
      </c>
      <c r="H354" s="113">
        <v>1</v>
      </c>
      <c r="I354" s="191" t="s">
        <v>334</v>
      </c>
      <c r="J354" s="113" t="s">
        <v>296</v>
      </c>
      <c r="K354" s="113" t="s">
        <v>295</v>
      </c>
      <c r="L354" s="113" t="s">
        <v>296</v>
      </c>
      <c r="M354" s="113" t="s">
        <v>297</v>
      </c>
      <c r="N354" s="113" t="s">
        <v>298</v>
      </c>
      <c r="O354" s="113" t="str">
        <f t="shared" si="42"/>
        <v>B</v>
      </c>
      <c r="P354" s="113" t="s">
        <v>295</v>
      </c>
      <c r="Q354" s="113" t="s">
        <v>296</v>
      </c>
      <c r="R354" s="177"/>
    </row>
    <row r="355" spans="1:18" ht="15">
      <c r="A355" s="113">
        <v>7</v>
      </c>
      <c r="B355" s="113" t="s">
        <v>1494</v>
      </c>
      <c r="C355" s="188" t="s">
        <v>547</v>
      </c>
      <c r="D355" s="189" t="s">
        <v>131</v>
      </c>
      <c r="E355" s="189" t="s">
        <v>132</v>
      </c>
      <c r="F355" s="113">
        <v>3</v>
      </c>
      <c r="G355" s="113">
        <v>3</v>
      </c>
      <c r="H355" s="113">
        <v>1</v>
      </c>
      <c r="I355" s="191" t="s">
        <v>334</v>
      </c>
      <c r="J355" s="113" t="s">
        <v>296</v>
      </c>
      <c r="K355" s="113" t="s">
        <v>295</v>
      </c>
      <c r="L355" s="113" t="s">
        <v>296</v>
      </c>
      <c r="M355" s="113" t="s">
        <v>297</v>
      </c>
      <c r="N355" s="113" t="s">
        <v>298</v>
      </c>
      <c r="O355" s="113" t="str">
        <f t="shared" si="42"/>
        <v>B</v>
      </c>
      <c r="P355" s="113" t="s">
        <v>295</v>
      </c>
      <c r="Q355" s="113" t="s">
        <v>296</v>
      </c>
      <c r="R355" s="177"/>
    </row>
    <row r="356" spans="1:18" ht="15">
      <c r="A356" s="113">
        <v>8</v>
      </c>
      <c r="B356" s="192" t="s">
        <v>1495</v>
      </c>
      <c r="C356" s="188" t="s">
        <v>619</v>
      </c>
      <c r="D356" s="189" t="s">
        <v>131</v>
      </c>
      <c r="E356" s="189" t="s">
        <v>132</v>
      </c>
      <c r="F356" s="117">
        <v>20</v>
      </c>
      <c r="G356" s="113">
        <v>3</v>
      </c>
      <c r="H356" s="113">
        <v>1</v>
      </c>
      <c r="I356" s="191" t="s">
        <v>334</v>
      </c>
      <c r="J356" s="113" t="s">
        <v>296</v>
      </c>
      <c r="K356" s="113" t="s">
        <v>295</v>
      </c>
      <c r="L356" s="113" t="s">
        <v>296</v>
      </c>
      <c r="M356" s="113" t="s">
        <v>297</v>
      </c>
      <c r="N356" s="113" t="s">
        <v>298</v>
      </c>
      <c r="O356" s="113" t="str">
        <f t="shared" si="42"/>
        <v>B</v>
      </c>
      <c r="P356" s="113" t="s">
        <v>295</v>
      </c>
      <c r="Q356" s="113" t="s">
        <v>296</v>
      </c>
      <c r="R356" s="177"/>
    </row>
    <row r="357" spans="1:18" ht="15">
      <c r="A357" s="113">
        <v>9</v>
      </c>
      <c r="B357" s="192" t="s">
        <v>1496</v>
      </c>
      <c r="C357" s="188" t="s">
        <v>579</v>
      </c>
      <c r="D357" s="189" t="s">
        <v>244</v>
      </c>
      <c r="E357" s="189" t="s">
        <v>132</v>
      </c>
      <c r="F357" s="117">
        <v>40</v>
      </c>
      <c r="G357" s="113">
        <v>5</v>
      </c>
      <c r="H357" s="113">
        <v>1</v>
      </c>
      <c r="I357" s="191" t="s">
        <v>334</v>
      </c>
      <c r="J357" s="113" t="s">
        <v>296</v>
      </c>
      <c r="K357" s="113" t="s">
        <v>295</v>
      </c>
      <c r="L357" s="113" t="s">
        <v>296</v>
      </c>
      <c r="M357" s="113" t="s">
        <v>297</v>
      </c>
      <c r="N357" s="113" t="s">
        <v>298</v>
      </c>
      <c r="O357" s="113" t="str">
        <f t="shared" si="42"/>
        <v>B</v>
      </c>
      <c r="P357" s="113" t="s">
        <v>295</v>
      </c>
      <c r="Q357" s="113" t="s">
        <v>296</v>
      </c>
      <c r="R357" s="177"/>
    </row>
    <row r="358" spans="1:18" ht="15">
      <c r="A358" s="113">
        <v>10</v>
      </c>
      <c r="B358" s="194" t="s">
        <v>1497</v>
      </c>
      <c r="C358" s="195" t="s">
        <v>1612</v>
      </c>
      <c r="D358" s="197" t="s">
        <v>237</v>
      </c>
      <c r="E358" s="197" t="s">
        <v>80</v>
      </c>
      <c r="F358" s="199">
        <v>6</v>
      </c>
      <c r="G358" s="136">
        <v>3</v>
      </c>
      <c r="H358" s="136">
        <v>1</v>
      </c>
      <c r="I358" s="200" t="s">
        <v>334</v>
      </c>
      <c r="J358" s="136" t="s">
        <v>296</v>
      </c>
      <c r="K358" s="136" t="s">
        <v>295</v>
      </c>
      <c r="L358" s="136" t="s">
        <v>296</v>
      </c>
      <c r="M358" s="136" t="s">
        <v>297</v>
      </c>
      <c r="N358" s="136" t="s">
        <v>298</v>
      </c>
      <c r="O358" s="136" t="str">
        <f t="shared" si="42"/>
        <v>B</v>
      </c>
      <c r="P358" s="113" t="s">
        <v>295</v>
      </c>
      <c r="Q358" s="136" t="s">
        <v>296</v>
      </c>
      <c r="R358" s="178"/>
    </row>
    <row r="359" spans="1:18" ht="13.5">
      <c r="A359" s="463" t="s">
        <v>1658</v>
      </c>
      <c r="B359" s="464"/>
      <c r="C359" s="464"/>
      <c r="D359" s="464"/>
      <c r="E359" s="464"/>
      <c r="F359" s="464"/>
      <c r="G359" s="464"/>
      <c r="H359" s="464"/>
      <c r="I359" s="464"/>
      <c r="J359" s="464"/>
      <c r="K359" s="464"/>
      <c r="L359" s="464"/>
      <c r="M359" s="464"/>
      <c r="N359" s="464"/>
      <c r="O359" s="464"/>
      <c r="P359" s="464"/>
      <c r="Q359" s="464"/>
      <c r="R359" s="465"/>
    </row>
    <row r="360" spans="1:18" ht="14.25">
      <c r="A360" s="100" t="s">
        <v>548</v>
      </c>
      <c r="B360" s="128" t="s">
        <v>549</v>
      </c>
      <c r="C360" s="140"/>
      <c r="D360" s="130"/>
      <c r="E360" s="131"/>
      <c r="F360" s="132"/>
      <c r="G360" s="132"/>
      <c r="H360" s="132"/>
      <c r="I360" s="133"/>
      <c r="J360" s="132"/>
      <c r="K360" s="132"/>
      <c r="L360" s="132"/>
      <c r="M360" s="132"/>
      <c r="N360" s="132"/>
      <c r="O360" s="132"/>
      <c r="P360" s="132"/>
      <c r="Q360" s="132"/>
      <c r="R360" s="134"/>
    </row>
    <row r="361" spans="1:18" ht="15">
      <c r="A361" s="122">
        <v>1</v>
      </c>
      <c r="B361" s="111" t="s">
        <v>1403</v>
      </c>
      <c r="C361" s="184" t="s">
        <v>552</v>
      </c>
      <c r="D361" s="185" t="s">
        <v>162</v>
      </c>
      <c r="E361" s="185" t="s">
        <v>154</v>
      </c>
      <c r="F361" s="111">
        <v>6.5</v>
      </c>
      <c r="G361" s="111">
        <v>5.5</v>
      </c>
      <c r="H361" s="111">
        <v>1</v>
      </c>
      <c r="I361" s="187" t="s">
        <v>334</v>
      </c>
      <c r="J361" s="111" t="str">
        <f t="shared" ref="J361:J368" si="43">Q361</f>
        <v>B</v>
      </c>
      <c r="K361" s="111" t="s">
        <v>295</v>
      </c>
      <c r="L361" s="111" t="s">
        <v>296</v>
      </c>
      <c r="M361" s="111" t="s">
        <v>297</v>
      </c>
      <c r="N361" s="111" t="s">
        <v>298</v>
      </c>
      <c r="O361" s="111" t="str">
        <f t="shared" ref="O361:O381" si="44">Q361</f>
        <v>B</v>
      </c>
      <c r="P361" s="111" t="s">
        <v>295</v>
      </c>
      <c r="Q361" s="111" t="s">
        <v>296</v>
      </c>
      <c r="R361" s="176"/>
    </row>
    <row r="362" spans="1:18" ht="15">
      <c r="A362" s="113">
        <v>2</v>
      </c>
      <c r="B362" s="113" t="s">
        <v>1404</v>
      </c>
      <c r="C362" s="188" t="s">
        <v>553</v>
      </c>
      <c r="D362" s="189" t="s">
        <v>162</v>
      </c>
      <c r="E362" s="189" t="s">
        <v>154</v>
      </c>
      <c r="F362" s="113">
        <v>14</v>
      </c>
      <c r="G362" s="113">
        <v>6.8</v>
      </c>
      <c r="H362" s="113">
        <v>1</v>
      </c>
      <c r="I362" s="191" t="s">
        <v>334</v>
      </c>
      <c r="J362" s="113" t="str">
        <f t="shared" si="43"/>
        <v>B</v>
      </c>
      <c r="K362" s="113" t="s">
        <v>295</v>
      </c>
      <c r="L362" s="113" t="s">
        <v>296</v>
      </c>
      <c r="M362" s="113" t="s">
        <v>297</v>
      </c>
      <c r="N362" s="113" t="s">
        <v>298</v>
      </c>
      <c r="O362" s="113" t="str">
        <f t="shared" si="44"/>
        <v>B</v>
      </c>
      <c r="P362" s="113" t="s">
        <v>295</v>
      </c>
      <c r="Q362" s="113" t="s">
        <v>296</v>
      </c>
      <c r="R362" s="177"/>
    </row>
    <row r="363" spans="1:18" ht="15">
      <c r="A363" s="122">
        <v>3</v>
      </c>
      <c r="B363" s="113" t="s">
        <v>1405</v>
      </c>
      <c r="C363" s="188" t="s">
        <v>556</v>
      </c>
      <c r="D363" s="189" t="s">
        <v>162</v>
      </c>
      <c r="E363" s="189" t="s">
        <v>151</v>
      </c>
      <c r="F363" s="113">
        <v>12</v>
      </c>
      <c r="G363" s="113">
        <v>6</v>
      </c>
      <c r="H363" s="113">
        <v>2</v>
      </c>
      <c r="I363" s="191" t="s">
        <v>334</v>
      </c>
      <c r="J363" s="113" t="str">
        <f t="shared" si="43"/>
        <v>B</v>
      </c>
      <c r="K363" s="113" t="s">
        <v>295</v>
      </c>
      <c r="L363" s="113" t="s">
        <v>296</v>
      </c>
      <c r="M363" s="113" t="s">
        <v>297</v>
      </c>
      <c r="N363" s="113" t="s">
        <v>298</v>
      </c>
      <c r="O363" s="113" t="str">
        <f t="shared" si="44"/>
        <v>B</v>
      </c>
      <c r="P363" s="113" t="s">
        <v>295</v>
      </c>
      <c r="Q363" s="113" t="s">
        <v>296</v>
      </c>
      <c r="R363" s="177"/>
    </row>
    <row r="364" spans="1:18" ht="15">
      <c r="A364" s="113">
        <v>4</v>
      </c>
      <c r="B364" s="113" t="s">
        <v>1406</v>
      </c>
      <c r="C364" s="188" t="s">
        <v>557</v>
      </c>
      <c r="D364" s="189" t="s">
        <v>162</v>
      </c>
      <c r="E364" s="189" t="s">
        <v>151</v>
      </c>
      <c r="F364" s="113">
        <v>11.8</v>
      </c>
      <c r="G364" s="113">
        <v>3.5</v>
      </c>
      <c r="H364" s="113">
        <v>3</v>
      </c>
      <c r="I364" s="191" t="s">
        <v>334</v>
      </c>
      <c r="J364" s="113" t="str">
        <f t="shared" si="43"/>
        <v>S</v>
      </c>
      <c r="K364" s="113" t="s">
        <v>295</v>
      </c>
      <c r="L364" s="113" t="s">
        <v>296</v>
      </c>
      <c r="M364" s="113" t="s">
        <v>297</v>
      </c>
      <c r="N364" s="113" t="s">
        <v>298</v>
      </c>
      <c r="O364" s="113" t="str">
        <f t="shared" si="44"/>
        <v>S</v>
      </c>
      <c r="P364" s="113" t="s">
        <v>295</v>
      </c>
      <c r="Q364" s="113" t="s">
        <v>310</v>
      </c>
      <c r="R364" s="177"/>
    </row>
    <row r="365" spans="1:18" ht="15">
      <c r="A365" s="122">
        <v>5</v>
      </c>
      <c r="B365" s="113" t="s">
        <v>1407</v>
      </c>
      <c r="C365" s="188" t="s">
        <v>554</v>
      </c>
      <c r="D365" s="189" t="s">
        <v>154</v>
      </c>
      <c r="E365" s="189" t="s">
        <v>158</v>
      </c>
      <c r="F365" s="113">
        <v>12</v>
      </c>
      <c r="G365" s="113">
        <v>6.9</v>
      </c>
      <c r="H365" s="113">
        <v>1</v>
      </c>
      <c r="I365" s="191" t="s">
        <v>334</v>
      </c>
      <c r="J365" s="113" t="str">
        <f t="shared" si="43"/>
        <v>B</v>
      </c>
      <c r="K365" s="113" t="s">
        <v>295</v>
      </c>
      <c r="L365" s="113" t="s">
        <v>296</v>
      </c>
      <c r="M365" s="113" t="s">
        <v>297</v>
      </c>
      <c r="N365" s="113" t="s">
        <v>298</v>
      </c>
      <c r="O365" s="113" t="str">
        <f t="shared" si="44"/>
        <v>B</v>
      </c>
      <c r="P365" s="113" t="s">
        <v>295</v>
      </c>
      <c r="Q365" s="113" t="s">
        <v>296</v>
      </c>
      <c r="R365" s="177"/>
    </row>
    <row r="366" spans="1:18" ht="15">
      <c r="A366" s="113">
        <v>6</v>
      </c>
      <c r="B366" s="113" t="s">
        <v>1408</v>
      </c>
      <c r="C366" s="188" t="s">
        <v>1594</v>
      </c>
      <c r="D366" s="189" t="s">
        <v>154</v>
      </c>
      <c r="E366" s="189" t="s">
        <v>158</v>
      </c>
      <c r="F366" s="113">
        <v>5.0999999999999996</v>
      </c>
      <c r="G366" s="113">
        <v>5.98</v>
      </c>
      <c r="H366" s="113">
        <v>1</v>
      </c>
      <c r="I366" s="191" t="s">
        <v>334</v>
      </c>
      <c r="J366" s="113" t="str">
        <f t="shared" si="43"/>
        <v>B</v>
      </c>
      <c r="K366" s="113" t="s">
        <v>295</v>
      </c>
      <c r="L366" s="113" t="s">
        <v>296</v>
      </c>
      <c r="M366" s="113" t="s">
        <v>297</v>
      </c>
      <c r="N366" s="113" t="s">
        <v>298</v>
      </c>
      <c r="O366" s="113" t="str">
        <f t="shared" si="44"/>
        <v>B</v>
      </c>
      <c r="P366" s="113" t="s">
        <v>295</v>
      </c>
      <c r="Q366" s="113" t="s">
        <v>296</v>
      </c>
      <c r="R366" s="177"/>
    </row>
    <row r="367" spans="1:18" ht="15">
      <c r="A367" s="122">
        <v>7</v>
      </c>
      <c r="B367" s="113" t="s">
        <v>1409</v>
      </c>
      <c r="C367" s="188" t="s">
        <v>1595</v>
      </c>
      <c r="D367" s="189" t="s">
        <v>158</v>
      </c>
      <c r="E367" s="189" t="s">
        <v>1628</v>
      </c>
      <c r="F367" s="118">
        <v>6.2</v>
      </c>
      <c r="G367" s="118">
        <v>4.2</v>
      </c>
      <c r="H367" s="113">
        <v>2</v>
      </c>
      <c r="I367" s="191" t="s">
        <v>334</v>
      </c>
      <c r="J367" s="113" t="str">
        <f t="shared" si="43"/>
        <v>B</v>
      </c>
      <c r="K367" s="113" t="s">
        <v>295</v>
      </c>
      <c r="L367" s="113" t="s">
        <v>296</v>
      </c>
      <c r="M367" s="113" t="s">
        <v>297</v>
      </c>
      <c r="N367" s="113" t="s">
        <v>298</v>
      </c>
      <c r="O367" s="113" t="str">
        <f t="shared" si="44"/>
        <v>B</v>
      </c>
      <c r="P367" s="113" t="s">
        <v>295</v>
      </c>
      <c r="Q367" s="113" t="s">
        <v>296</v>
      </c>
      <c r="R367" s="177"/>
    </row>
    <row r="368" spans="1:18" ht="15">
      <c r="A368" s="113">
        <v>8</v>
      </c>
      <c r="B368" s="113" t="s">
        <v>1410</v>
      </c>
      <c r="C368" s="188" t="s">
        <v>1596</v>
      </c>
      <c r="D368" s="189" t="s">
        <v>158</v>
      </c>
      <c r="E368" s="189" t="s">
        <v>1628</v>
      </c>
      <c r="F368" s="113">
        <v>4.0999999999999996</v>
      </c>
      <c r="G368" s="113">
        <v>6.4</v>
      </c>
      <c r="H368" s="113">
        <v>3</v>
      </c>
      <c r="I368" s="191" t="s">
        <v>334</v>
      </c>
      <c r="J368" s="113" t="str">
        <f t="shared" si="43"/>
        <v>B</v>
      </c>
      <c r="K368" s="113" t="s">
        <v>295</v>
      </c>
      <c r="L368" s="113" t="s">
        <v>296</v>
      </c>
      <c r="M368" s="113" t="s">
        <v>297</v>
      </c>
      <c r="N368" s="113" t="s">
        <v>298</v>
      </c>
      <c r="O368" s="113" t="str">
        <f t="shared" si="44"/>
        <v>B</v>
      </c>
      <c r="P368" s="113" t="s">
        <v>295</v>
      </c>
      <c r="Q368" s="113" t="s">
        <v>296</v>
      </c>
      <c r="R368" s="177"/>
    </row>
    <row r="369" spans="1:18" ht="15">
      <c r="A369" s="122">
        <v>9</v>
      </c>
      <c r="B369" s="113" t="s">
        <v>1411</v>
      </c>
      <c r="C369" s="188" t="s">
        <v>1597</v>
      </c>
      <c r="D369" s="189" t="s">
        <v>158</v>
      </c>
      <c r="E369" s="189" t="s">
        <v>1628</v>
      </c>
      <c r="F369" s="113">
        <v>3.6</v>
      </c>
      <c r="G369" s="113">
        <v>4.5999999999999996</v>
      </c>
      <c r="H369" s="113">
        <v>1</v>
      </c>
      <c r="I369" s="191" t="s">
        <v>334</v>
      </c>
      <c r="J369" s="113" t="s">
        <v>310</v>
      </c>
      <c r="K369" s="113" t="s">
        <v>295</v>
      </c>
      <c r="L369" s="113" t="str">
        <f>Q369</f>
        <v>B</v>
      </c>
      <c r="M369" s="113" t="s">
        <v>297</v>
      </c>
      <c r="N369" s="113" t="s">
        <v>298</v>
      </c>
      <c r="O369" s="113" t="str">
        <f t="shared" si="44"/>
        <v>B</v>
      </c>
      <c r="P369" s="113" t="s">
        <v>295</v>
      </c>
      <c r="Q369" s="113" t="s">
        <v>296</v>
      </c>
      <c r="R369" s="177"/>
    </row>
    <row r="370" spans="1:18" ht="15">
      <c r="A370" s="113">
        <v>10</v>
      </c>
      <c r="B370" s="113" t="s">
        <v>1412</v>
      </c>
      <c r="C370" s="188" t="s">
        <v>1598</v>
      </c>
      <c r="D370" s="189" t="s">
        <v>1628</v>
      </c>
      <c r="E370" s="189" t="s">
        <v>236</v>
      </c>
      <c r="F370" s="113">
        <v>8.4</v>
      </c>
      <c r="G370" s="113">
        <v>3.6</v>
      </c>
      <c r="H370" s="113">
        <v>1</v>
      </c>
      <c r="I370" s="191" t="s">
        <v>334</v>
      </c>
      <c r="J370" s="113" t="str">
        <f t="shared" ref="J370:J381" si="45">Q370</f>
        <v>B</v>
      </c>
      <c r="K370" s="113" t="s">
        <v>295</v>
      </c>
      <c r="L370" s="113" t="s">
        <v>296</v>
      </c>
      <c r="M370" s="113" t="s">
        <v>297</v>
      </c>
      <c r="N370" s="113" t="s">
        <v>298</v>
      </c>
      <c r="O370" s="113" t="str">
        <f t="shared" si="44"/>
        <v>B</v>
      </c>
      <c r="P370" s="113" t="s">
        <v>295</v>
      </c>
      <c r="Q370" s="113" t="s">
        <v>296</v>
      </c>
      <c r="R370" s="177"/>
    </row>
    <row r="371" spans="1:18" ht="15">
      <c r="A371" s="122">
        <v>11</v>
      </c>
      <c r="B371" s="113" t="s">
        <v>1413</v>
      </c>
      <c r="C371" s="188" t="s">
        <v>236</v>
      </c>
      <c r="D371" s="189" t="s">
        <v>1628</v>
      </c>
      <c r="E371" s="189" t="s">
        <v>236</v>
      </c>
      <c r="F371" s="113">
        <v>17</v>
      </c>
      <c r="G371" s="113">
        <v>2.15</v>
      </c>
      <c r="H371" s="113">
        <v>1</v>
      </c>
      <c r="I371" s="191" t="s">
        <v>334</v>
      </c>
      <c r="J371" s="113" t="str">
        <f t="shared" si="45"/>
        <v>B</v>
      </c>
      <c r="K371" s="113" t="s">
        <v>295</v>
      </c>
      <c r="L371" s="113" t="str">
        <f>Q371</f>
        <v>B</v>
      </c>
      <c r="M371" s="113" t="s">
        <v>297</v>
      </c>
      <c r="N371" s="113" t="s">
        <v>298</v>
      </c>
      <c r="O371" s="113" t="str">
        <f t="shared" si="44"/>
        <v>B</v>
      </c>
      <c r="P371" s="113" t="s">
        <v>295</v>
      </c>
      <c r="Q371" s="113" t="s">
        <v>296</v>
      </c>
      <c r="R371" s="177"/>
    </row>
    <row r="372" spans="1:18" ht="15">
      <c r="A372" s="113">
        <v>12</v>
      </c>
      <c r="B372" s="113" t="s">
        <v>1414</v>
      </c>
      <c r="C372" s="188" t="s">
        <v>559</v>
      </c>
      <c r="D372" s="189" t="s">
        <v>151</v>
      </c>
      <c r="E372" s="189" t="s">
        <v>235</v>
      </c>
      <c r="F372" s="113">
        <v>4.2</v>
      </c>
      <c r="G372" s="113">
        <v>3.4</v>
      </c>
      <c r="H372" s="113">
        <v>1</v>
      </c>
      <c r="I372" s="191" t="s">
        <v>334</v>
      </c>
      <c r="J372" s="113" t="str">
        <f t="shared" si="45"/>
        <v>B</v>
      </c>
      <c r="K372" s="113" t="s">
        <v>295</v>
      </c>
      <c r="L372" s="113" t="str">
        <f>Q372</f>
        <v>B</v>
      </c>
      <c r="M372" s="113" t="s">
        <v>297</v>
      </c>
      <c r="N372" s="113" t="s">
        <v>298</v>
      </c>
      <c r="O372" s="113" t="str">
        <f t="shared" si="44"/>
        <v>B</v>
      </c>
      <c r="P372" s="113" t="s">
        <v>295</v>
      </c>
      <c r="Q372" s="113" t="s">
        <v>296</v>
      </c>
      <c r="R372" s="177"/>
    </row>
    <row r="373" spans="1:18" ht="15">
      <c r="A373" s="122">
        <v>13</v>
      </c>
      <c r="B373" s="113" t="s">
        <v>1415</v>
      </c>
      <c r="C373" s="188" t="s">
        <v>558</v>
      </c>
      <c r="D373" s="189" t="s">
        <v>235</v>
      </c>
      <c r="E373" s="189" t="s">
        <v>1628</v>
      </c>
      <c r="F373" s="113">
        <v>3.5</v>
      </c>
      <c r="G373" s="113">
        <v>2.5499999999999998</v>
      </c>
      <c r="H373" s="113">
        <v>1</v>
      </c>
      <c r="I373" s="191" t="s">
        <v>334</v>
      </c>
      <c r="J373" s="113" t="str">
        <f t="shared" si="45"/>
        <v>B</v>
      </c>
      <c r="K373" s="113" t="s">
        <v>295</v>
      </c>
      <c r="L373" s="113" t="str">
        <f>Q373</f>
        <v>B</v>
      </c>
      <c r="M373" s="113" t="s">
        <v>297</v>
      </c>
      <c r="N373" s="113" t="s">
        <v>298</v>
      </c>
      <c r="O373" s="113" t="str">
        <f t="shared" si="44"/>
        <v>B</v>
      </c>
      <c r="P373" s="113" t="s">
        <v>295</v>
      </c>
      <c r="Q373" s="113" t="s">
        <v>296</v>
      </c>
      <c r="R373" s="177"/>
    </row>
    <row r="374" spans="1:18" ht="15">
      <c r="A374" s="113">
        <v>14</v>
      </c>
      <c r="B374" s="113" t="s">
        <v>1415</v>
      </c>
      <c r="C374" s="188" t="s">
        <v>1599</v>
      </c>
      <c r="D374" s="189" t="s">
        <v>235</v>
      </c>
      <c r="E374" s="189" t="s">
        <v>1628</v>
      </c>
      <c r="F374" s="113">
        <v>3.85</v>
      </c>
      <c r="G374" s="113">
        <v>6</v>
      </c>
      <c r="H374" s="113">
        <v>1</v>
      </c>
      <c r="I374" s="191" t="s">
        <v>334</v>
      </c>
      <c r="J374" s="113" t="str">
        <f t="shared" si="45"/>
        <v>B</v>
      </c>
      <c r="K374" s="113" t="s">
        <v>295</v>
      </c>
      <c r="L374" s="113" t="s">
        <v>296</v>
      </c>
      <c r="M374" s="113" t="s">
        <v>297</v>
      </c>
      <c r="N374" s="113" t="s">
        <v>298</v>
      </c>
      <c r="O374" s="113" t="str">
        <f t="shared" si="44"/>
        <v>B</v>
      </c>
      <c r="P374" s="113" t="s">
        <v>295</v>
      </c>
      <c r="Q374" s="113" t="s">
        <v>296</v>
      </c>
      <c r="R374" s="177"/>
    </row>
    <row r="375" spans="1:18" ht="15">
      <c r="A375" s="122">
        <v>15</v>
      </c>
      <c r="B375" s="113" t="s">
        <v>1416</v>
      </c>
      <c r="C375" s="188" t="s">
        <v>621</v>
      </c>
      <c r="D375" s="189" t="s">
        <v>235</v>
      </c>
      <c r="E375" s="189" t="s">
        <v>1628</v>
      </c>
      <c r="F375" s="113">
        <v>6</v>
      </c>
      <c r="G375" s="113">
        <v>6</v>
      </c>
      <c r="H375" s="113">
        <v>1</v>
      </c>
      <c r="I375" s="191" t="s">
        <v>334</v>
      </c>
      <c r="J375" s="113" t="str">
        <f t="shared" si="45"/>
        <v>B</v>
      </c>
      <c r="K375" s="113" t="s">
        <v>295</v>
      </c>
      <c r="L375" s="113" t="s">
        <v>296</v>
      </c>
      <c r="M375" s="113" t="s">
        <v>297</v>
      </c>
      <c r="N375" s="113" t="s">
        <v>298</v>
      </c>
      <c r="O375" s="113" t="str">
        <f t="shared" si="44"/>
        <v>B</v>
      </c>
      <c r="P375" s="113" t="s">
        <v>295</v>
      </c>
      <c r="Q375" s="113" t="s">
        <v>296</v>
      </c>
      <c r="R375" s="177"/>
    </row>
    <row r="376" spans="1:18" ht="15">
      <c r="A376" s="113">
        <v>16</v>
      </c>
      <c r="B376" s="113" t="s">
        <v>1417</v>
      </c>
      <c r="C376" s="188" t="s">
        <v>550</v>
      </c>
      <c r="D376" s="189" t="s">
        <v>151</v>
      </c>
      <c r="E376" s="189" t="s">
        <v>154</v>
      </c>
      <c r="F376" s="113">
        <v>7.2</v>
      </c>
      <c r="G376" s="113">
        <v>7.5</v>
      </c>
      <c r="H376" s="113">
        <v>1</v>
      </c>
      <c r="I376" s="191" t="s">
        <v>334</v>
      </c>
      <c r="J376" s="113" t="str">
        <f t="shared" si="45"/>
        <v>B</v>
      </c>
      <c r="K376" s="113" t="s">
        <v>295</v>
      </c>
      <c r="L376" s="113" t="s">
        <v>296</v>
      </c>
      <c r="M376" s="113" t="s">
        <v>297</v>
      </c>
      <c r="N376" s="113" t="s">
        <v>298</v>
      </c>
      <c r="O376" s="113" t="str">
        <f t="shared" si="44"/>
        <v>B</v>
      </c>
      <c r="P376" s="113" t="s">
        <v>295</v>
      </c>
      <c r="Q376" s="113" t="s">
        <v>296</v>
      </c>
      <c r="R376" s="177"/>
    </row>
    <row r="377" spans="1:18" ht="15">
      <c r="A377" s="122">
        <v>17</v>
      </c>
      <c r="B377" s="113" t="s">
        <v>1418</v>
      </c>
      <c r="C377" s="188" t="s">
        <v>1600</v>
      </c>
      <c r="D377" s="189" t="s">
        <v>151</v>
      </c>
      <c r="E377" s="189" t="s">
        <v>154</v>
      </c>
      <c r="F377" s="113">
        <v>4.2</v>
      </c>
      <c r="G377" s="113">
        <v>3.5</v>
      </c>
      <c r="H377" s="113">
        <v>1</v>
      </c>
      <c r="I377" s="191" t="s">
        <v>334</v>
      </c>
      <c r="J377" s="113" t="str">
        <f t="shared" si="45"/>
        <v>B</v>
      </c>
      <c r="K377" s="113" t="s">
        <v>295</v>
      </c>
      <c r="L377" s="113" t="s">
        <v>296</v>
      </c>
      <c r="M377" s="113" t="s">
        <v>297</v>
      </c>
      <c r="N377" s="113" t="s">
        <v>298</v>
      </c>
      <c r="O377" s="113" t="str">
        <f t="shared" si="44"/>
        <v>B</v>
      </c>
      <c r="P377" s="113" t="s">
        <v>295</v>
      </c>
      <c r="Q377" s="113" t="s">
        <v>296</v>
      </c>
      <c r="R377" s="177"/>
    </row>
    <row r="378" spans="1:18" ht="15">
      <c r="A378" s="113">
        <v>18</v>
      </c>
      <c r="B378" s="113" t="s">
        <v>1419</v>
      </c>
      <c r="C378" s="188" t="s">
        <v>551</v>
      </c>
      <c r="D378" s="189" t="s">
        <v>151</v>
      </c>
      <c r="E378" s="189" t="s">
        <v>155</v>
      </c>
      <c r="F378" s="113">
        <v>5.85</v>
      </c>
      <c r="G378" s="113">
        <v>7.1</v>
      </c>
      <c r="H378" s="113">
        <v>1</v>
      </c>
      <c r="I378" s="191" t="s">
        <v>334</v>
      </c>
      <c r="J378" s="113" t="str">
        <f t="shared" si="45"/>
        <v>B</v>
      </c>
      <c r="K378" s="113" t="s">
        <v>295</v>
      </c>
      <c r="L378" s="113" t="s">
        <v>296</v>
      </c>
      <c r="M378" s="113" t="s">
        <v>297</v>
      </c>
      <c r="N378" s="113" t="s">
        <v>298</v>
      </c>
      <c r="O378" s="113" t="str">
        <f t="shared" si="44"/>
        <v>B</v>
      </c>
      <c r="P378" s="113" t="s">
        <v>295</v>
      </c>
      <c r="Q378" s="113" t="s">
        <v>296</v>
      </c>
      <c r="R378" s="177"/>
    </row>
    <row r="379" spans="1:18" ht="15">
      <c r="A379" s="122">
        <v>19</v>
      </c>
      <c r="B379" s="113" t="s">
        <v>1420</v>
      </c>
      <c r="C379" s="188" t="s">
        <v>155</v>
      </c>
      <c r="D379" s="189" t="s">
        <v>151</v>
      </c>
      <c r="E379" s="189" t="s">
        <v>155</v>
      </c>
      <c r="F379" s="113">
        <v>11.1</v>
      </c>
      <c r="G379" s="113">
        <v>5.8</v>
      </c>
      <c r="H379" s="113">
        <v>1</v>
      </c>
      <c r="I379" s="191" t="s">
        <v>334</v>
      </c>
      <c r="J379" s="113" t="str">
        <f t="shared" si="45"/>
        <v>B</v>
      </c>
      <c r="K379" s="113" t="s">
        <v>295</v>
      </c>
      <c r="L379" s="113" t="str">
        <f>O379</f>
        <v>B</v>
      </c>
      <c r="M379" s="113" t="s">
        <v>297</v>
      </c>
      <c r="N379" s="113" t="s">
        <v>298</v>
      </c>
      <c r="O379" s="113" t="str">
        <f t="shared" si="44"/>
        <v>B</v>
      </c>
      <c r="P379" s="113" t="s">
        <v>295</v>
      </c>
      <c r="Q379" s="113" t="s">
        <v>296</v>
      </c>
      <c r="R379" s="177"/>
    </row>
    <row r="380" spans="1:18" ht="15">
      <c r="A380" s="122">
        <v>20</v>
      </c>
      <c r="B380" s="192" t="s">
        <v>1421</v>
      </c>
      <c r="C380" s="188" t="s">
        <v>1601</v>
      </c>
      <c r="D380" s="189" t="s">
        <v>151</v>
      </c>
      <c r="E380" s="189" t="s">
        <v>620</v>
      </c>
      <c r="F380" s="117">
        <v>3.5</v>
      </c>
      <c r="G380" s="113">
        <v>6</v>
      </c>
      <c r="H380" s="113">
        <v>1</v>
      </c>
      <c r="I380" s="191" t="s">
        <v>334</v>
      </c>
      <c r="J380" s="117" t="str">
        <f t="shared" si="45"/>
        <v>S</v>
      </c>
      <c r="K380" s="113" t="s">
        <v>295</v>
      </c>
      <c r="L380" s="113" t="str">
        <f t="shared" ref="L380:L381" si="46">O380</f>
        <v>S</v>
      </c>
      <c r="M380" s="113" t="s">
        <v>297</v>
      </c>
      <c r="N380" s="113" t="s">
        <v>298</v>
      </c>
      <c r="O380" s="117" t="str">
        <f t="shared" si="44"/>
        <v>S</v>
      </c>
      <c r="P380" s="113" t="s">
        <v>295</v>
      </c>
      <c r="Q380" s="145" t="s">
        <v>310</v>
      </c>
      <c r="R380" s="177"/>
    </row>
    <row r="381" spans="1:18" ht="15">
      <c r="A381" s="122">
        <v>21</v>
      </c>
      <c r="B381" s="194" t="s">
        <v>1422</v>
      </c>
      <c r="C381" s="195" t="s">
        <v>239</v>
      </c>
      <c r="D381" s="197" t="s">
        <v>151</v>
      </c>
      <c r="E381" s="197" t="s">
        <v>620</v>
      </c>
      <c r="F381" s="199">
        <v>3.25</v>
      </c>
      <c r="G381" s="136">
        <v>3</v>
      </c>
      <c r="H381" s="136">
        <v>1</v>
      </c>
      <c r="I381" s="200" t="s">
        <v>334</v>
      </c>
      <c r="J381" s="199" t="str">
        <f t="shared" si="45"/>
        <v>B</v>
      </c>
      <c r="K381" s="136" t="s">
        <v>295</v>
      </c>
      <c r="L381" s="136" t="str">
        <f t="shared" si="46"/>
        <v>B</v>
      </c>
      <c r="M381" s="136" t="s">
        <v>297</v>
      </c>
      <c r="N381" s="136" t="s">
        <v>298</v>
      </c>
      <c r="O381" s="199" t="str">
        <f t="shared" si="44"/>
        <v>B</v>
      </c>
      <c r="P381" s="113" t="s">
        <v>295</v>
      </c>
      <c r="Q381" s="201" t="s">
        <v>296</v>
      </c>
      <c r="R381" s="178"/>
    </row>
    <row r="382" spans="1:18" ht="13.5">
      <c r="A382" s="463" t="s">
        <v>1661</v>
      </c>
      <c r="B382" s="464"/>
      <c r="C382" s="464"/>
      <c r="D382" s="464"/>
      <c r="E382" s="464"/>
      <c r="F382" s="464"/>
      <c r="G382" s="464"/>
      <c r="H382" s="464"/>
      <c r="I382" s="464"/>
      <c r="J382" s="464"/>
      <c r="K382" s="464"/>
      <c r="L382" s="464"/>
      <c r="M382" s="464"/>
      <c r="N382" s="464"/>
      <c r="O382" s="464"/>
      <c r="P382" s="464"/>
      <c r="Q382" s="464"/>
      <c r="R382" s="465"/>
    </row>
    <row r="383" spans="1:18" ht="14.25">
      <c r="A383" s="100" t="s">
        <v>561</v>
      </c>
      <c r="B383" s="128" t="s">
        <v>562</v>
      </c>
      <c r="C383" s="140"/>
      <c r="D383" s="130"/>
      <c r="E383" s="131"/>
      <c r="F383" s="132"/>
      <c r="G383" s="132"/>
      <c r="H383" s="132"/>
      <c r="I383" s="133"/>
      <c r="J383" s="132"/>
      <c r="K383" s="132"/>
      <c r="L383" s="132"/>
      <c r="M383" s="132"/>
      <c r="N383" s="132"/>
      <c r="O383" s="132"/>
      <c r="P383" s="132"/>
      <c r="Q383" s="132"/>
      <c r="R383" s="134"/>
    </row>
    <row r="384" spans="1:18" ht="15">
      <c r="A384" s="122">
        <v>1</v>
      </c>
      <c r="B384" s="111" t="s">
        <v>1504</v>
      </c>
      <c r="C384" s="184" t="s">
        <v>149</v>
      </c>
      <c r="D384" s="185" t="s">
        <v>149</v>
      </c>
      <c r="E384" s="185" t="s">
        <v>150</v>
      </c>
      <c r="F384" s="111">
        <v>6.5</v>
      </c>
      <c r="G384" s="111">
        <v>2.5</v>
      </c>
      <c r="H384" s="111">
        <v>1</v>
      </c>
      <c r="I384" s="187" t="s">
        <v>334</v>
      </c>
      <c r="J384" s="111" t="str">
        <f t="shared" ref="J384:J390" si="47">Q384</f>
        <v>B</v>
      </c>
      <c r="K384" s="111" t="s">
        <v>295</v>
      </c>
      <c r="L384" s="111" t="s">
        <v>296</v>
      </c>
      <c r="M384" s="111" t="s">
        <v>297</v>
      </c>
      <c r="N384" s="111" t="s">
        <v>298</v>
      </c>
      <c r="O384" s="111" t="str">
        <f t="shared" ref="O384:O390" si="48">Q384</f>
        <v>B</v>
      </c>
      <c r="P384" s="111" t="s">
        <v>295</v>
      </c>
      <c r="Q384" s="111" t="s">
        <v>296</v>
      </c>
      <c r="R384" s="176"/>
    </row>
    <row r="385" spans="1:18" ht="15">
      <c r="A385" s="113">
        <v>2</v>
      </c>
      <c r="B385" s="113" t="s">
        <v>1505</v>
      </c>
      <c r="C385" s="188" t="s">
        <v>1614</v>
      </c>
      <c r="D385" s="189" t="s">
        <v>149</v>
      </c>
      <c r="E385" s="189" t="s">
        <v>151</v>
      </c>
      <c r="F385" s="113">
        <v>7</v>
      </c>
      <c r="G385" s="113">
        <v>7.7</v>
      </c>
      <c r="H385" s="113">
        <v>1</v>
      </c>
      <c r="I385" s="191" t="s">
        <v>334</v>
      </c>
      <c r="J385" s="113" t="str">
        <f t="shared" si="47"/>
        <v>B</v>
      </c>
      <c r="K385" s="113" t="s">
        <v>295</v>
      </c>
      <c r="L385" s="113" t="s">
        <v>296</v>
      </c>
      <c r="M385" s="113" t="s">
        <v>297</v>
      </c>
      <c r="N385" s="113" t="s">
        <v>298</v>
      </c>
      <c r="O385" s="113" t="str">
        <f t="shared" si="48"/>
        <v>B</v>
      </c>
      <c r="P385" s="113" t="s">
        <v>295</v>
      </c>
      <c r="Q385" s="113" t="s">
        <v>296</v>
      </c>
      <c r="R385" s="177"/>
    </row>
    <row r="386" spans="1:18" ht="15">
      <c r="A386" s="122">
        <v>3</v>
      </c>
      <c r="B386" s="113" t="s">
        <v>1506</v>
      </c>
      <c r="C386" s="188" t="s">
        <v>1615</v>
      </c>
      <c r="D386" s="189" t="s">
        <v>149</v>
      </c>
      <c r="E386" s="189" t="s">
        <v>151</v>
      </c>
      <c r="F386" s="113">
        <v>5</v>
      </c>
      <c r="G386" s="113">
        <v>5.9</v>
      </c>
      <c r="H386" s="113">
        <v>1</v>
      </c>
      <c r="I386" s="191" t="s">
        <v>334</v>
      </c>
      <c r="J386" s="113" t="str">
        <f t="shared" si="47"/>
        <v>B</v>
      </c>
      <c r="K386" s="113" t="s">
        <v>295</v>
      </c>
      <c r="L386" s="113" t="s">
        <v>296</v>
      </c>
      <c r="M386" s="113" t="s">
        <v>297</v>
      </c>
      <c r="N386" s="113" t="s">
        <v>298</v>
      </c>
      <c r="O386" s="113" t="str">
        <f t="shared" si="48"/>
        <v>B</v>
      </c>
      <c r="P386" s="113" t="s">
        <v>295</v>
      </c>
      <c r="Q386" s="113" t="s">
        <v>296</v>
      </c>
      <c r="R386" s="177"/>
    </row>
    <row r="387" spans="1:18" ht="15">
      <c r="A387" s="113">
        <v>4</v>
      </c>
      <c r="B387" s="113" t="s">
        <v>1507</v>
      </c>
      <c r="C387" s="188" t="s">
        <v>1616</v>
      </c>
      <c r="D387" s="189" t="s">
        <v>149</v>
      </c>
      <c r="E387" s="189" t="s">
        <v>151</v>
      </c>
      <c r="F387" s="144">
        <v>7.9</v>
      </c>
      <c r="G387" s="144">
        <v>5.5</v>
      </c>
      <c r="H387" s="144">
        <v>1</v>
      </c>
      <c r="I387" s="191" t="s">
        <v>334</v>
      </c>
      <c r="J387" s="144" t="str">
        <f t="shared" si="47"/>
        <v>B</v>
      </c>
      <c r="K387" s="144" t="s">
        <v>295</v>
      </c>
      <c r="L387" s="144" t="s">
        <v>296</v>
      </c>
      <c r="M387" s="144" t="s">
        <v>297</v>
      </c>
      <c r="N387" s="144" t="s">
        <v>298</v>
      </c>
      <c r="O387" s="144" t="str">
        <f t="shared" si="48"/>
        <v>B</v>
      </c>
      <c r="P387" s="113" t="s">
        <v>295</v>
      </c>
      <c r="Q387" s="144" t="s">
        <v>296</v>
      </c>
      <c r="R387" s="177"/>
    </row>
    <row r="388" spans="1:18" ht="15">
      <c r="A388" s="113">
        <v>5</v>
      </c>
      <c r="B388" s="192" t="s">
        <v>1508</v>
      </c>
      <c r="C388" s="188" t="s">
        <v>555</v>
      </c>
      <c r="D388" s="189" t="s">
        <v>1630</v>
      </c>
      <c r="E388" s="189" t="s">
        <v>241</v>
      </c>
      <c r="F388" s="144">
        <v>74</v>
      </c>
      <c r="G388" s="144">
        <v>2.5</v>
      </c>
      <c r="H388" s="144">
        <v>1</v>
      </c>
      <c r="I388" s="191" t="s">
        <v>334</v>
      </c>
      <c r="J388" s="144" t="str">
        <f t="shared" si="47"/>
        <v>B</v>
      </c>
      <c r="K388" s="144" t="s">
        <v>295</v>
      </c>
      <c r="L388" s="144" t="s">
        <v>296</v>
      </c>
      <c r="M388" s="144" t="s">
        <v>297</v>
      </c>
      <c r="N388" s="144" t="s">
        <v>298</v>
      </c>
      <c r="O388" s="144" t="str">
        <f t="shared" si="48"/>
        <v>B</v>
      </c>
      <c r="P388" s="113" t="s">
        <v>295</v>
      </c>
      <c r="Q388" s="144" t="s">
        <v>296</v>
      </c>
      <c r="R388" s="177"/>
    </row>
    <row r="389" spans="1:18" ht="15">
      <c r="A389" s="113">
        <v>6</v>
      </c>
      <c r="B389" s="192" t="s">
        <v>1509</v>
      </c>
      <c r="C389" s="188" t="s">
        <v>1617</v>
      </c>
      <c r="D389" s="189" t="s">
        <v>1631</v>
      </c>
      <c r="E389" s="189" t="s">
        <v>1632</v>
      </c>
      <c r="F389" s="144">
        <v>4.7</v>
      </c>
      <c r="G389" s="144">
        <v>3.4</v>
      </c>
      <c r="H389" s="144">
        <v>1</v>
      </c>
      <c r="I389" s="191" t="s">
        <v>334</v>
      </c>
      <c r="J389" s="144" t="str">
        <f t="shared" si="47"/>
        <v>B</v>
      </c>
      <c r="K389" s="144" t="s">
        <v>295</v>
      </c>
      <c r="L389" s="144" t="s">
        <v>296</v>
      </c>
      <c r="M389" s="144" t="s">
        <v>297</v>
      </c>
      <c r="N389" s="144" t="s">
        <v>298</v>
      </c>
      <c r="O389" s="144" t="str">
        <f t="shared" si="48"/>
        <v>B</v>
      </c>
      <c r="P389" s="113" t="s">
        <v>295</v>
      </c>
      <c r="Q389" s="144" t="s">
        <v>296</v>
      </c>
      <c r="R389" s="177"/>
    </row>
    <row r="390" spans="1:18" ht="15">
      <c r="A390" s="113">
        <v>7</v>
      </c>
      <c r="B390" s="194" t="s">
        <v>1510</v>
      </c>
      <c r="C390" s="195" t="s">
        <v>1618</v>
      </c>
      <c r="D390" s="197" t="s">
        <v>1633</v>
      </c>
      <c r="E390" s="197" t="s">
        <v>1632</v>
      </c>
      <c r="F390" s="205">
        <v>16</v>
      </c>
      <c r="G390" s="183">
        <v>6</v>
      </c>
      <c r="H390" s="183">
        <v>1</v>
      </c>
      <c r="I390" s="200" t="s">
        <v>334</v>
      </c>
      <c r="J390" s="183" t="str">
        <f t="shared" si="47"/>
        <v>B</v>
      </c>
      <c r="K390" s="183" t="s">
        <v>295</v>
      </c>
      <c r="L390" s="183" t="s">
        <v>296</v>
      </c>
      <c r="M390" s="183" t="s">
        <v>297</v>
      </c>
      <c r="N390" s="183" t="s">
        <v>298</v>
      </c>
      <c r="O390" s="183" t="str">
        <f t="shared" si="48"/>
        <v>B</v>
      </c>
      <c r="P390" s="113" t="s">
        <v>295</v>
      </c>
      <c r="Q390" s="183" t="s">
        <v>296</v>
      </c>
      <c r="R390" s="178"/>
    </row>
    <row r="391" spans="1:18" ht="13.5">
      <c r="A391" s="463" t="s">
        <v>386</v>
      </c>
      <c r="B391" s="464"/>
      <c r="C391" s="464"/>
      <c r="D391" s="464"/>
      <c r="E391" s="464"/>
      <c r="F391" s="464"/>
      <c r="G391" s="464"/>
      <c r="H391" s="464"/>
      <c r="I391" s="464"/>
      <c r="J391" s="464"/>
      <c r="K391" s="464"/>
      <c r="L391" s="464"/>
      <c r="M391" s="464"/>
      <c r="N391" s="464"/>
      <c r="O391" s="464"/>
      <c r="P391" s="464"/>
      <c r="Q391" s="464"/>
      <c r="R391" s="465"/>
    </row>
    <row r="392" spans="1:18" ht="14.25">
      <c r="A392" s="100" t="s">
        <v>563</v>
      </c>
      <c r="B392" s="128" t="s">
        <v>564</v>
      </c>
      <c r="C392" s="140"/>
      <c r="D392" s="130"/>
      <c r="E392" s="131"/>
      <c r="F392" s="132"/>
      <c r="G392" s="132"/>
      <c r="H392" s="132"/>
      <c r="I392" s="133"/>
      <c r="J392" s="132"/>
      <c r="K392" s="132"/>
      <c r="L392" s="132"/>
      <c r="M392" s="132"/>
      <c r="N392" s="132"/>
      <c r="O392" s="132"/>
      <c r="P392" s="132"/>
      <c r="Q392" s="132"/>
      <c r="R392" s="134"/>
    </row>
    <row r="393" spans="1:18" ht="15">
      <c r="A393" s="122">
        <v>1</v>
      </c>
      <c r="B393" s="111" t="s">
        <v>1384</v>
      </c>
      <c r="C393" s="184" t="s">
        <v>1580</v>
      </c>
      <c r="D393" s="185" t="s">
        <v>230</v>
      </c>
      <c r="E393" s="185" t="s">
        <v>161</v>
      </c>
      <c r="F393" s="186">
        <v>168</v>
      </c>
      <c r="G393" s="186">
        <v>8.6999999999999993</v>
      </c>
      <c r="H393" s="111">
        <v>3</v>
      </c>
      <c r="I393" s="187" t="s">
        <v>480</v>
      </c>
      <c r="J393" s="111" t="str">
        <f t="shared" ref="J393:J411" si="49">Q393</f>
        <v>B</v>
      </c>
      <c r="K393" s="111" t="s">
        <v>295</v>
      </c>
      <c r="L393" s="111" t="str">
        <f>Q393</f>
        <v>B</v>
      </c>
      <c r="M393" s="111" t="s">
        <v>297</v>
      </c>
      <c r="N393" s="111" t="s">
        <v>298</v>
      </c>
      <c r="O393" s="111" t="str">
        <f t="shared" ref="O393:O411" si="50">Q393</f>
        <v>B</v>
      </c>
      <c r="P393" s="111" t="s">
        <v>295</v>
      </c>
      <c r="Q393" s="111" t="s">
        <v>296</v>
      </c>
      <c r="R393" s="176"/>
    </row>
    <row r="394" spans="1:18" ht="15">
      <c r="A394" s="113">
        <v>2</v>
      </c>
      <c r="B394" s="113" t="s">
        <v>1385</v>
      </c>
      <c r="C394" s="188" t="s">
        <v>1581</v>
      </c>
      <c r="D394" s="189" t="s">
        <v>230</v>
      </c>
      <c r="E394" s="189" t="s">
        <v>161</v>
      </c>
      <c r="F394" s="190">
        <v>5.9</v>
      </c>
      <c r="G394" s="190">
        <v>4.8</v>
      </c>
      <c r="H394" s="113">
        <v>1</v>
      </c>
      <c r="I394" s="191" t="s">
        <v>334</v>
      </c>
      <c r="J394" s="113" t="str">
        <f t="shared" si="49"/>
        <v>B</v>
      </c>
      <c r="K394" s="113" t="s">
        <v>295</v>
      </c>
      <c r="L394" s="113" t="s">
        <v>296</v>
      </c>
      <c r="M394" s="113" t="s">
        <v>297</v>
      </c>
      <c r="N394" s="113" t="s">
        <v>298</v>
      </c>
      <c r="O394" s="113" t="str">
        <f t="shared" si="50"/>
        <v>B</v>
      </c>
      <c r="P394" s="113" t="s">
        <v>295</v>
      </c>
      <c r="Q394" s="113" t="s">
        <v>296</v>
      </c>
      <c r="R394" s="177"/>
    </row>
    <row r="395" spans="1:18" ht="15">
      <c r="A395" s="122">
        <v>3</v>
      </c>
      <c r="B395" s="113" t="s">
        <v>1386</v>
      </c>
      <c r="C395" s="188" t="s">
        <v>567</v>
      </c>
      <c r="D395" s="189" t="s">
        <v>230</v>
      </c>
      <c r="E395" s="189" t="s">
        <v>161</v>
      </c>
      <c r="F395" s="190">
        <v>5.9</v>
      </c>
      <c r="G395" s="190">
        <v>4.8</v>
      </c>
      <c r="H395" s="113">
        <v>1</v>
      </c>
      <c r="I395" s="191" t="s">
        <v>334</v>
      </c>
      <c r="J395" s="113" t="str">
        <f t="shared" si="49"/>
        <v>S</v>
      </c>
      <c r="K395" s="113" t="s">
        <v>295</v>
      </c>
      <c r="L395" s="113" t="s">
        <v>296</v>
      </c>
      <c r="M395" s="113" t="s">
        <v>297</v>
      </c>
      <c r="N395" s="113" t="s">
        <v>298</v>
      </c>
      <c r="O395" s="113" t="str">
        <f t="shared" si="50"/>
        <v>S</v>
      </c>
      <c r="P395" s="113" t="s">
        <v>295</v>
      </c>
      <c r="Q395" s="113" t="s">
        <v>310</v>
      </c>
      <c r="R395" s="177"/>
    </row>
    <row r="396" spans="1:18" ht="15">
      <c r="A396" s="113">
        <v>4</v>
      </c>
      <c r="B396" s="113" t="s">
        <v>1387</v>
      </c>
      <c r="C396" s="188" t="s">
        <v>1582</v>
      </c>
      <c r="D396" s="189" t="s">
        <v>230</v>
      </c>
      <c r="E396" s="189" t="s">
        <v>231</v>
      </c>
      <c r="F396" s="190">
        <v>23</v>
      </c>
      <c r="G396" s="190">
        <v>4</v>
      </c>
      <c r="H396" s="113">
        <v>4</v>
      </c>
      <c r="I396" s="191" t="s">
        <v>334</v>
      </c>
      <c r="J396" s="113" t="str">
        <f t="shared" si="49"/>
        <v>B</v>
      </c>
      <c r="K396" s="113" t="s">
        <v>295</v>
      </c>
      <c r="L396" s="113" t="s">
        <v>296</v>
      </c>
      <c r="M396" s="113" t="s">
        <v>297</v>
      </c>
      <c r="N396" s="113" t="s">
        <v>298</v>
      </c>
      <c r="O396" s="113" t="str">
        <f t="shared" si="50"/>
        <v>B</v>
      </c>
      <c r="P396" s="113" t="s">
        <v>295</v>
      </c>
      <c r="Q396" s="113" t="s">
        <v>296</v>
      </c>
      <c r="R396" s="177"/>
    </row>
    <row r="397" spans="1:18" ht="15">
      <c r="A397" s="122">
        <v>5</v>
      </c>
      <c r="B397" s="113" t="s">
        <v>1388</v>
      </c>
      <c r="C397" s="188" t="s">
        <v>1583</v>
      </c>
      <c r="D397" s="189" t="s">
        <v>230</v>
      </c>
      <c r="E397" s="189" t="s">
        <v>231</v>
      </c>
      <c r="F397" s="190">
        <v>15</v>
      </c>
      <c r="G397" s="190">
        <v>4</v>
      </c>
      <c r="H397" s="113">
        <v>1</v>
      </c>
      <c r="I397" s="191" t="s">
        <v>334</v>
      </c>
      <c r="J397" s="113" t="str">
        <f t="shared" si="49"/>
        <v>B</v>
      </c>
      <c r="K397" s="113" t="s">
        <v>295</v>
      </c>
      <c r="L397" s="113" t="s">
        <v>296</v>
      </c>
      <c r="M397" s="113" t="s">
        <v>297</v>
      </c>
      <c r="N397" s="113" t="s">
        <v>298</v>
      </c>
      <c r="O397" s="113" t="str">
        <f t="shared" si="50"/>
        <v>B</v>
      </c>
      <c r="P397" s="113" t="s">
        <v>295</v>
      </c>
      <c r="Q397" s="113" t="s">
        <v>296</v>
      </c>
      <c r="R397" s="177"/>
    </row>
    <row r="398" spans="1:18" ht="15">
      <c r="A398" s="113">
        <v>6</v>
      </c>
      <c r="B398" s="113" t="s">
        <v>1389</v>
      </c>
      <c r="C398" s="188" t="s">
        <v>1584</v>
      </c>
      <c r="D398" s="189" t="s">
        <v>230</v>
      </c>
      <c r="E398" s="189" t="s">
        <v>231</v>
      </c>
      <c r="F398" s="190">
        <v>3.6</v>
      </c>
      <c r="G398" s="190">
        <v>5.2</v>
      </c>
      <c r="H398" s="113">
        <v>1</v>
      </c>
      <c r="I398" s="191" t="s">
        <v>334</v>
      </c>
      <c r="J398" s="113" t="str">
        <f t="shared" si="49"/>
        <v>S</v>
      </c>
      <c r="K398" s="113" t="s">
        <v>295</v>
      </c>
      <c r="L398" s="113" t="s">
        <v>296</v>
      </c>
      <c r="M398" s="113" t="s">
        <v>297</v>
      </c>
      <c r="N398" s="113" t="s">
        <v>298</v>
      </c>
      <c r="O398" s="113" t="str">
        <f t="shared" si="50"/>
        <v>S</v>
      </c>
      <c r="P398" s="113" t="s">
        <v>295</v>
      </c>
      <c r="Q398" s="113" t="s">
        <v>310</v>
      </c>
      <c r="R398" s="177"/>
    </row>
    <row r="399" spans="1:18" ht="15">
      <c r="A399" s="122">
        <v>7</v>
      </c>
      <c r="B399" s="113" t="s">
        <v>1390</v>
      </c>
      <c r="C399" s="188" t="s">
        <v>1585</v>
      </c>
      <c r="D399" s="189" t="s">
        <v>230</v>
      </c>
      <c r="E399" s="189" t="s">
        <v>231</v>
      </c>
      <c r="F399" s="190">
        <v>14.1</v>
      </c>
      <c r="G399" s="190">
        <v>4</v>
      </c>
      <c r="H399" s="113">
        <v>1</v>
      </c>
      <c r="I399" s="191" t="s">
        <v>334</v>
      </c>
      <c r="J399" s="113" t="str">
        <f t="shared" si="49"/>
        <v>B</v>
      </c>
      <c r="K399" s="113" t="s">
        <v>295</v>
      </c>
      <c r="L399" s="113" t="s">
        <v>296</v>
      </c>
      <c r="M399" s="113" t="s">
        <v>297</v>
      </c>
      <c r="N399" s="113" t="s">
        <v>298</v>
      </c>
      <c r="O399" s="113" t="str">
        <f t="shared" si="50"/>
        <v>B</v>
      </c>
      <c r="P399" s="113" t="s">
        <v>295</v>
      </c>
      <c r="Q399" s="113" t="s">
        <v>296</v>
      </c>
      <c r="R399" s="177"/>
    </row>
    <row r="400" spans="1:18" ht="15">
      <c r="A400" s="113">
        <v>8</v>
      </c>
      <c r="B400" s="113" t="s">
        <v>1391</v>
      </c>
      <c r="C400" s="188" t="s">
        <v>1586</v>
      </c>
      <c r="D400" s="189" t="s">
        <v>159</v>
      </c>
      <c r="E400" s="189" t="s">
        <v>161</v>
      </c>
      <c r="F400" s="190">
        <v>5.0999999999999996</v>
      </c>
      <c r="G400" s="190">
        <v>6</v>
      </c>
      <c r="H400" s="113">
        <v>1</v>
      </c>
      <c r="I400" s="191" t="s">
        <v>334</v>
      </c>
      <c r="J400" s="113" t="str">
        <f t="shared" si="49"/>
        <v>B</v>
      </c>
      <c r="K400" s="113" t="s">
        <v>295</v>
      </c>
      <c r="L400" s="113" t="s">
        <v>296</v>
      </c>
      <c r="M400" s="113" t="s">
        <v>297</v>
      </c>
      <c r="N400" s="113" t="s">
        <v>298</v>
      </c>
      <c r="O400" s="113" t="str">
        <f t="shared" si="50"/>
        <v>B</v>
      </c>
      <c r="P400" s="113" t="s">
        <v>295</v>
      </c>
      <c r="Q400" s="113" t="s">
        <v>296</v>
      </c>
      <c r="R400" s="177"/>
    </row>
    <row r="401" spans="1:18" ht="15">
      <c r="A401" s="122">
        <v>9</v>
      </c>
      <c r="B401" s="113" t="s">
        <v>1392</v>
      </c>
      <c r="C401" s="188" t="s">
        <v>1587</v>
      </c>
      <c r="D401" s="189" t="s">
        <v>159</v>
      </c>
      <c r="E401" s="189" t="s">
        <v>161</v>
      </c>
      <c r="F401" s="190">
        <v>2.6</v>
      </c>
      <c r="G401" s="190">
        <v>5.5</v>
      </c>
      <c r="H401" s="113">
        <v>1</v>
      </c>
      <c r="I401" s="191" t="s">
        <v>334</v>
      </c>
      <c r="J401" s="113" t="str">
        <f t="shared" si="49"/>
        <v>B</v>
      </c>
      <c r="K401" s="113" t="s">
        <v>295</v>
      </c>
      <c r="L401" s="113" t="s">
        <v>296</v>
      </c>
      <c r="M401" s="113" t="s">
        <v>297</v>
      </c>
      <c r="N401" s="113" t="s">
        <v>298</v>
      </c>
      <c r="O401" s="113" t="str">
        <f t="shared" si="50"/>
        <v>B</v>
      </c>
      <c r="P401" s="113" t="s">
        <v>295</v>
      </c>
      <c r="Q401" s="113" t="s">
        <v>296</v>
      </c>
      <c r="R401" s="177"/>
    </row>
    <row r="402" spans="1:18" ht="15">
      <c r="A402" s="113">
        <v>10</v>
      </c>
      <c r="B402" s="113" t="s">
        <v>1393</v>
      </c>
      <c r="C402" s="188" t="s">
        <v>1588</v>
      </c>
      <c r="D402" s="189" t="s">
        <v>159</v>
      </c>
      <c r="E402" s="189" t="s">
        <v>161</v>
      </c>
      <c r="F402" s="190">
        <v>3.1</v>
      </c>
      <c r="G402" s="190">
        <v>6</v>
      </c>
      <c r="H402" s="144">
        <v>1</v>
      </c>
      <c r="I402" s="191" t="s">
        <v>334</v>
      </c>
      <c r="J402" s="144" t="str">
        <f t="shared" si="49"/>
        <v>B</v>
      </c>
      <c r="K402" s="144" t="s">
        <v>295</v>
      </c>
      <c r="L402" s="144" t="s">
        <v>296</v>
      </c>
      <c r="M402" s="144" t="s">
        <v>297</v>
      </c>
      <c r="N402" s="144" t="s">
        <v>298</v>
      </c>
      <c r="O402" s="144" t="str">
        <f t="shared" si="50"/>
        <v>B</v>
      </c>
      <c r="P402" s="113" t="s">
        <v>295</v>
      </c>
      <c r="Q402" s="144" t="s">
        <v>296</v>
      </c>
      <c r="R402" s="177"/>
    </row>
    <row r="403" spans="1:18" ht="15">
      <c r="A403" s="122">
        <v>11</v>
      </c>
      <c r="B403" s="113" t="s">
        <v>1394</v>
      </c>
      <c r="C403" s="188" t="s">
        <v>1589</v>
      </c>
      <c r="D403" s="189" t="s">
        <v>159</v>
      </c>
      <c r="E403" s="189" t="s">
        <v>161</v>
      </c>
      <c r="F403" s="190">
        <v>4.5999999999999996</v>
      </c>
      <c r="G403" s="190">
        <v>6.7</v>
      </c>
      <c r="H403" s="113">
        <v>1</v>
      </c>
      <c r="I403" s="191" t="s">
        <v>334</v>
      </c>
      <c r="J403" s="113" t="str">
        <f t="shared" si="49"/>
        <v>B</v>
      </c>
      <c r="K403" s="113" t="s">
        <v>295</v>
      </c>
      <c r="L403" s="113" t="s">
        <v>296</v>
      </c>
      <c r="M403" s="113" t="s">
        <v>297</v>
      </c>
      <c r="N403" s="113" t="s">
        <v>298</v>
      </c>
      <c r="O403" s="113" t="str">
        <f t="shared" si="50"/>
        <v>B</v>
      </c>
      <c r="P403" s="113" t="s">
        <v>295</v>
      </c>
      <c r="Q403" s="113" t="s">
        <v>296</v>
      </c>
      <c r="R403" s="177"/>
    </row>
    <row r="404" spans="1:18" ht="15">
      <c r="A404" s="113">
        <v>12</v>
      </c>
      <c r="B404" s="113" t="s">
        <v>1395</v>
      </c>
      <c r="C404" s="188" t="s">
        <v>565</v>
      </c>
      <c r="D404" s="189" t="s">
        <v>158</v>
      </c>
      <c r="E404" s="189" t="s">
        <v>159</v>
      </c>
      <c r="F404" s="190">
        <v>20.3</v>
      </c>
      <c r="G404" s="190">
        <v>4.8</v>
      </c>
      <c r="H404" s="113">
        <v>2</v>
      </c>
      <c r="I404" s="191" t="s">
        <v>334</v>
      </c>
      <c r="J404" s="113" t="str">
        <f t="shared" si="49"/>
        <v>B</v>
      </c>
      <c r="K404" s="113" t="s">
        <v>295</v>
      </c>
      <c r="L404" s="113" t="s">
        <v>296</v>
      </c>
      <c r="M404" s="113" t="s">
        <v>297</v>
      </c>
      <c r="N404" s="113" t="s">
        <v>298</v>
      </c>
      <c r="O404" s="113" t="str">
        <f t="shared" si="50"/>
        <v>B</v>
      </c>
      <c r="P404" s="113" t="s">
        <v>295</v>
      </c>
      <c r="Q404" s="113" t="s">
        <v>296</v>
      </c>
      <c r="R404" s="177"/>
    </row>
    <row r="405" spans="1:18" ht="15">
      <c r="A405" s="122">
        <v>13</v>
      </c>
      <c r="B405" s="113" t="s">
        <v>1396</v>
      </c>
      <c r="C405" s="188" t="s">
        <v>566</v>
      </c>
      <c r="D405" s="189" t="s">
        <v>158</v>
      </c>
      <c r="E405" s="189" t="s">
        <v>159</v>
      </c>
      <c r="F405" s="190">
        <v>1.9</v>
      </c>
      <c r="G405" s="190">
        <v>5.5</v>
      </c>
      <c r="H405" s="113">
        <v>1</v>
      </c>
      <c r="I405" s="191" t="s">
        <v>334</v>
      </c>
      <c r="J405" s="113" t="str">
        <f t="shared" si="49"/>
        <v>B</v>
      </c>
      <c r="K405" s="113" t="s">
        <v>295</v>
      </c>
      <c r="L405" s="113" t="s">
        <v>296</v>
      </c>
      <c r="M405" s="113" t="s">
        <v>297</v>
      </c>
      <c r="N405" s="113" t="s">
        <v>298</v>
      </c>
      <c r="O405" s="113" t="str">
        <f t="shared" si="50"/>
        <v>B</v>
      </c>
      <c r="P405" s="113" t="s">
        <v>295</v>
      </c>
      <c r="Q405" s="113" t="s">
        <v>296</v>
      </c>
      <c r="R405" s="177"/>
    </row>
    <row r="406" spans="1:18" ht="15">
      <c r="A406" s="113">
        <v>14</v>
      </c>
      <c r="B406" s="113" t="s">
        <v>1397</v>
      </c>
      <c r="C406" s="188" t="s">
        <v>568</v>
      </c>
      <c r="D406" s="189" t="s">
        <v>160</v>
      </c>
      <c r="E406" s="189" t="s">
        <v>171</v>
      </c>
      <c r="F406" s="190">
        <v>3.9</v>
      </c>
      <c r="G406" s="190">
        <v>7</v>
      </c>
      <c r="H406" s="113">
        <v>3</v>
      </c>
      <c r="I406" s="191" t="s">
        <v>334</v>
      </c>
      <c r="J406" s="113" t="str">
        <f t="shared" si="49"/>
        <v>B</v>
      </c>
      <c r="K406" s="113" t="s">
        <v>295</v>
      </c>
      <c r="L406" s="113" t="s">
        <v>296</v>
      </c>
      <c r="M406" s="113" t="s">
        <v>297</v>
      </c>
      <c r="N406" s="113" t="s">
        <v>298</v>
      </c>
      <c r="O406" s="113" t="str">
        <f t="shared" si="50"/>
        <v>B</v>
      </c>
      <c r="P406" s="113" t="s">
        <v>295</v>
      </c>
      <c r="Q406" s="113" t="s">
        <v>296</v>
      </c>
      <c r="R406" s="177"/>
    </row>
    <row r="407" spans="1:18" ht="15">
      <c r="A407" s="122">
        <v>15</v>
      </c>
      <c r="B407" s="113" t="s">
        <v>1398</v>
      </c>
      <c r="C407" s="188" t="s">
        <v>1590</v>
      </c>
      <c r="D407" s="189" t="s">
        <v>160</v>
      </c>
      <c r="E407" s="189" t="s">
        <v>171</v>
      </c>
      <c r="F407" s="190">
        <v>2</v>
      </c>
      <c r="G407" s="190">
        <v>4</v>
      </c>
      <c r="H407" s="113">
        <v>2</v>
      </c>
      <c r="I407" s="191" t="s">
        <v>334</v>
      </c>
      <c r="J407" s="113" t="str">
        <f t="shared" si="49"/>
        <v>S</v>
      </c>
      <c r="K407" s="113" t="s">
        <v>295</v>
      </c>
      <c r="L407" s="113" t="str">
        <f>Q407</f>
        <v>S</v>
      </c>
      <c r="M407" s="113" t="s">
        <v>297</v>
      </c>
      <c r="N407" s="113" t="s">
        <v>298</v>
      </c>
      <c r="O407" s="113" t="str">
        <f t="shared" si="50"/>
        <v>S</v>
      </c>
      <c r="P407" s="113" t="s">
        <v>295</v>
      </c>
      <c r="Q407" s="113" t="s">
        <v>310</v>
      </c>
      <c r="R407" s="177"/>
    </row>
    <row r="408" spans="1:18" ht="15">
      <c r="A408" s="113">
        <v>16</v>
      </c>
      <c r="B408" s="113" t="s">
        <v>1399</v>
      </c>
      <c r="C408" s="188" t="s">
        <v>176</v>
      </c>
      <c r="D408" s="189" t="s">
        <v>160</v>
      </c>
      <c r="E408" s="189" t="s">
        <v>171</v>
      </c>
      <c r="F408" s="190">
        <v>10</v>
      </c>
      <c r="G408" s="190">
        <v>5.0999999999999996</v>
      </c>
      <c r="H408" s="113">
        <v>2</v>
      </c>
      <c r="I408" s="191" t="s">
        <v>334</v>
      </c>
      <c r="J408" s="113" t="str">
        <f t="shared" si="49"/>
        <v>B</v>
      </c>
      <c r="K408" s="113" t="s">
        <v>295</v>
      </c>
      <c r="L408" s="113" t="s">
        <v>296</v>
      </c>
      <c r="M408" s="113" t="s">
        <v>297</v>
      </c>
      <c r="N408" s="113" t="s">
        <v>298</v>
      </c>
      <c r="O408" s="113" t="str">
        <f t="shared" si="50"/>
        <v>B</v>
      </c>
      <c r="P408" s="113" t="s">
        <v>295</v>
      </c>
      <c r="Q408" s="113" t="s">
        <v>296</v>
      </c>
      <c r="R408" s="177"/>
    </row>
    <row r="409" spans="1:18" ht="15">
      <c r="A409" s="113">
        <v>17</v>
      </c>
      <c r="B409" s="192" t="s">
        <v>1400</v>
      </c>
      <c r="C409" s="188" t="s">
        <v>1591</v>
      </c>
      <c r="D409" s="189" t="s">
        <v>160</v>
      </c>
      <c r="E409" s="189" t="s">
        <v>174</v>
      </c>
      <c r="F409" s="190">
        <v>5.5</v>
      </c>
      <c r="G409" s="190">
        <v>4</v>
      </c>
      <c r="H409" s="117">
        <v>1</v>
      </c>
      <c r="I409" s="191" t="s">
        <v>334</v>
      </c>
      <c r="J409" s="117" t="str">
        <f t="shared" si="49"/>
        <v>B</v>
      </c>
      <c r="K409" s="113" t="s">
        <v>295</v>
      </c>
      <c r="L409" s="113" t="s">
        <v>296</v>
      </c>
      <c r="M409" s="113" t="s">
        <v>297</v>
      </c>
      <c r="N409" s="113" t="s">
        <v>298</v>
      </c>
      <c r="O409" s="117" t="str">
        <f t="shared" si="50"/>
        <v>B</v>
      </c>
      <c r="P409" s="113" t="s">
        <v>295</v>
      </c>
      <c r="Q409" s="145" t="s">
        <v>296</v>
      </c>
      <c r="R409" s="177"/>
    </row>
    <row r="410" spans="1:18" ht="15">
      <c r="A410" s="113">
        <v>18</v>
      </c>
      <c r="B410" s="192" t="s">
        <v>1401</v>
      </c>
      <c r="C410" s="188" t="s">
        <v>1592</v>
      </c>
      <c r="D410" s="189" t="s">
        <v>159</v>
      </c>
      <c r="E410" s="189" t="s">
        <v>398</v>
      </c>
      <c r="F410" s="190">
        <v>20</v>
      </c>
      <c r="G410" s="190">
        <v>3</v>
      </c>
      <c r="H410" s="117">
        <v>1</v>
      </c>
      <c r="I410" s="191" t="s">
        <v>334</v>
      </c>
      <c r="J410" s="117" t="str">
        <f t="shared" si="49"/>
        <v>B</v>
      </c>
      <c r="K410" s="113" t="s">
        <v>295</v>
      </c>
      <c r="L410" s="113" t="s">
        <v>296</v>
      </c>
      <c r="M410" s="113" t="s">
        <v>297</v>
      </c>
      <c r="N410" s="113" t="s">
        <v>298</v>
      </c>
      <c r="O410" s="117" t="str">
        <f t="shared" si="50"/>
        <v>B</v>
      </c>
      <c r="P410" s="113" t="s">
        <v>295</v>
      </c>
      <c r="Q410" s="145" t="s">
        <v>296</v>
      </c>
      <c r="R410" s="177"/>
    </row>
    <row r="411" spans="1:18" ht="15">
      <c r="A411" s="113">
        <v>19</v>
      </c>
      <c r="B411" s="194" t="s">
        <v>1402</v>
      </c>
      <c r="C411" s="195" t="s">
        <v>1593</v>
      </c>
      <c r="D411" s="197" t="s">
        <v>159</v>
      </c>
      <c r="E411" s="197" t="s">
        <v>398</v>
      </c>
      <c r="F411" s="198">
        <v>10</v>
      </c>
      <c r="G411" s="198">
        <v>3</v>
      </c>
      <c r="H411" s="199">
        <v>1</v>
      </c>
      <c r="I411" s="200" t="s">
        <v>334</v>
      </c>
      <c r="J411" s="199" t="str">
        <f t="shared" si="49"/>
        <v>B</v>
      </c>
      <c r="K411" s="136" t="s">
        <v>295</v>
      </c>
      <c r="L411" s="136" t="s">
        <v>296</v>
      </c>
      <c r="M411" s="136" t="s">
        <v>297</v>
      </c>
      <c r="N411" s="136" t="s">
        <v>298</v>
      </c>
      <c r="O411" s="199" t="str">
        <f t="shared" si="50"/>
        <v>B</v>
      </c>
      <c r="P411" s="113" t="s">
        <v>295</v>
      </c>
      <c r="Q411" s="201" t="s">
        <v>296</v>
      </c>
      <c r="R411" s="178"/>
    </row>
    <row r="412" spans="1:18" ht="13.5">
      <c r="A412" s="463" t="s">
        <v>531</v>
      </c>
      <c r="B412" s="464"/>
      <c r="C412" s="464"/>
      <c r="D412" s="464"/>
      <c r="E412" s="464"/>
      <c r="F412" s="464">
        <f>SUM(F12:F408)</f>
        <v>3453.75</v>
      </c>
      <c r="G412" s="464"/>
      <c r="H412" s="464"/>
      <c r="I412" s="464"/>
      <c r="J412" s="464"/>
      <c r="K412" s="464"/>
      <c r="L412" s="464"/>
      <c r="M412" s="464"/>
      <c r="N412" s="464"/>
      <c r="O412" s="464"/>
      <c r="P412" s="464"/>
      <c r="Q412" s="464"/>
      <c r="R412" s="465"/>
    </row>
    <row r="413" spans="1:18" ht="13.5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1:18" ht="13.5">
      <c r="A414" s="94"/>
      <c r="B414" s="125"/>
      <c r="C414" s="125"/>
      <c r="D414" s="94"/>
      <c r="E414" s="147"/>
      <c r="F414" s="94"/>
      <c r="G414" s="148"/>
      <c r="H414" s="149"/>
      <c r="I414" s="150"/>
      <c r="J414" s="151"/>
      <c r="K414" s="91"/>
      <c r="L414" s="91"/>
      <c r="M414" s="91"/>
      <c r="N414" s="91"/>
      <c r="O414" s="91"/>
      <c r="P414" s="91"/>
      <c r="Q414" s="91"/>
      <c r="R414" s="91"/>
    </row>
    <row r="415" spans="1:18" ht="13.5">
      <c r="A415" s="94"/>
      <c r="B415" s="125"/>
      <c r="C415" s="125"/>
      <c r="D415" s="94"/>
      <c r="E415" s="147"/>
      <c r="F415" s="94"/>
      <c r="G415" s="94"/>
      <c r="H415" s="94"/>
      <c r="I415" s="94"/>
      <c r="J415" s="153"/>
      <c r="K415" s="91"/>
      <c r="L415" s="91"/>
      <c r="M415" s="91"/>
      <c r="N415" s="91"/>
      <c r="O415" s="160"/>
      <c r="P415" s="71" t="s">
        <v>1638</v>
      </c>
      <c r="Q415" s="160"/>
      <c r="R415" s="152"/>
    </row>
    <row r="416" spans="1:18" ht="13.5">
      <c r="A416" s="94"/>
      <c r="B416" s="125"/>
      <c r="C416" s="125"/>
      <c r="D416" s="94"/>
      <c r="E416" s="161"/>
      <c r="F416" s="94"/>
      <c r="G416" s="94"/>
      <c r="H416" s="94"/>
      <c r="I416" s="94"/>
      <c r="J416" s="94"/>
      <c r="K416" s="91"/>
      <c r="L416" s="91"/>
      <c r="M416" s="91"/>
      <c r="N416" s="160"/>
      <c r="O416" s="160"/>
      <c r="P416" s="71" t="s">
        <v>1639</v>
      </c>
      <c r="Q416" s="160"/>
      <c r="R416" s="152"/>
    </row>
    <row r="417" spans="1:18" ht="13.5">
      <c r="A417" s="91"/>
      <c r="B417" s="125"/>
      <c r="C417" s="92"/>
      <c r="D417" s="92"/>
      <c r="E417" s="182"/>
      <c r="F417" s="91"/>
      <c r="G417" s="94"/>
      <c r="H417" s="94"/>
      <c r="I417" s="94"/>
      <c r="J417" s="94"/>
      <c r="K417" s="91"/>
      <c r="L417" s="91"/>
      <c r="M417" s="152"/>
      <c r="N417" s="164"/>
      <c r="O417" s="164"/>
      <c r="P417" s="71" t="s">
        <v>1160</v>
      </c>
      <c r="Q417" s="165"/>
      <c r="R417" s="152"/>
    </row>
    <row r="418" spans="1:18" ht="14.25">
      <c r="A418" s="166"/>
      <c r="B418" s="166"/>
      <c r="C418" s="152"/>
      <c r="D418" s="152"/>
      <c r="E418" s="167"/>
      <c r="F418" s="152"/>
      <c r="G418" s="152"/>
      <c r="H418" s="152"/>
      <c r="I418" s="152"/>
      <c r="J418" s="152"/>
      <c r="K418" s="152"/>
      <c r="L418" s="152"/>
      <c r="M418" s="152"/>
      <c r="N418" s="164"/>
      <c r="O418" s="164"/>
      <c r="P418" s="1"/>
      <c r="Q418" s="165"/>
      <c r="R418" s="152"/>
    </row>
    <row r="419" spans="1:18" ht="14.25">
      <c r="A419" s="166"/>
      <c r="B419" s="166"/>
      <c r="C419" s="152"/>
      <c r="D419" s="152"/>
      <c r="E419" s="167"/>
      <c r="F419" s="152"/>
      <c r="G419" s="152"/>
      <c r="H419" s="152"/>
      <c r="I419" s="152"/>
      <c r="J419" s="152"/>
      <c r="K419" s="152"/>
      <c r="L419" s="152"/>
      <c r="M419" s="152"/>
      <c r="N419" s="164"/>
      <c r="O419" s="164"/>
      <c r="P419" s="1"/>
      <c r="Q419" s="165"/>
      <c r="R419" s="152"/>
    </row>
    <row r="420" spans="1:18" ht="14.25">
      <c r="A420" s="166"/>
      <c r="B420" s="166"/>
      <c r="C420" s="152"/>
      <c r="D420" s="152"/>
      <c r="E420" s="167"/>
      <c r="F420" s="152"/>
      <c r="G420" s="152"/>
      <c r="H420" s="152"/>
      <c r="I420" s="152"/>
      <c r="J420" s="152"/>
      <c r="K420" s="152"/>
      <c r="L420" s="152"/>
      <c r="M420" s="152"/>
      <c r="N420" s="164"/>
      <c r="O420" s="164"/>
      <c r="P420" s="1"/>
      <c r="Q420" s="165"/>
      <c r="R420" s="152"/>
    </row>
    <row r="421" spans="1:18" ht="14.25">
      <c r="A421" s="166"/>
      <c r="B421" s="166"/>
      <c r="C421" s="152"/>
      <c r="D421" s="152"/>
      <c r="E421" s="167"/>
      <c r="F421" s="152"/>
      <c r="G421" s="152"/>
      <c r="H421" s="152"/>
      <c r="I421" s="152"/>
      <c r="J421" s="152"/>
      <c r="K421" s="152"/>
      <c r="L421" s="152"/>
      <c r="M421" s="152"/>
      <c r="N421" s="168"/>
      <c r="O421" s="168"/>
      <c r="P421" s="1"/>
      <c r="Q421" s="168"/>
      <c r="R421" s="152"/>
    </row>
    <row r="422" spans="1:18" ht="14.25">
      <c r="A422" s="166"/>
      <c r="B422" s="166"/>
      <c r="C422" s="152"/>
      <c r="D422" s="152"/>
      <c r="E422" s="167"/>
      <c r="F422" s="152"/>
      <c r="G422" s="152"/>
      <c r="H422" s="152"/>
      <c r="I422" s="152"/>
      <c r="J422" s="152"/>
      <c r="K422" s="152"/>
      <c r="L422" s="152"/>
      <c r="M422" s="152"/>
      <c r="N422" s="160"/>
      <c r="O422" s="160"/>
      <c r="P422" s="1"/>
      <c r="Q422" s="160"/>
      <c r="R422" s="152"/>
    </row>
    <row r="423" spans="1:18" ht="14.25">
      <c r="A423" s="166"/>
      <c r="B423" s="166"/>
      <c r="C423" s="152"/>
      <c r="D423" s="152"/>
      <c r="E423" s="167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2" t="s">
        <v>1161</v>
      </c>
      <c r="Q423" s="152"/>
      <c r="R423" s="152"/>
    </row>
    <row r="424" spans="1:18" ht="14.25">
      <c r="A424" s="166"/>
      <c r="B424" s="166"/>
      <c r="C424" s="152"/>
      <c r="D424" s="152"/>
      <c r="E424" s="167"/>
      <c r="F424" s="152"/>
      <c r="G424" s="152"/>
      <c r="H424" s="152"/>
      <c r="I424" s="152"/>
      <c r="J424" s="152"/>
      <c r="K424" s="152"/>
      <c r="L424" s="170"/>
      <c r="M424" s="152"/>
      <c r="N424" s="170"/>
      <c r="O424" s="152"/>
      <c r="P424" s="71" t="s">
        <v>1162</v>
      </c>
      <c r="Q424" s="152"/>
      <c r="R424" s="152"/>
    </row>
    <row r="425" spans="1:18" ht="14.25">
      <c r="A425" s="166"/>
      <c r="B425" s="166"/>
      <c r="C425" s="152"/>
      <c r="D425" s="152"/>
      <c r="E425" s="167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</row>
    <row r="426" spans="1:18" ht="14.25">
      <c r="A426" s="166"/>
      <c r="B426" s="166"/>
      <c r="C426" s="152"/>
      <c r="D426" s="152"/>
      <c r="E426" s="167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</row>
    <row r="427" spans="1:18" ht="14.25">
      <c r="A427" s="166"/>
      <c r="B427" s="166"/>
      <c r="C427" s="152"/>
      <c r="D427" s="152"/>
      <c r="E427" s="167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</row>
    <row r="428" spans="1:18" ht="14.25">
      <c r="A428" s="166"/>
      <c r="B428" s="166"/>
      <c r="C428" s="152"/>
      <c r="D428" s="152"/>
      <c r="E428" s="167"/>
      <c r="F428" s="152"/>
      <c r="G428" s="152"/>
      <c r="H428" s="152"/>
      <c r="I428" s="152"/>
      <c r="J428" s="152"/>
      <c r="K428" s="152"/>
      <c r="L428" s="155"/>
      <c r="M428" s="152"/>
      <c r="N428" s="152"/>
      <c r="O428" s="152"/>
      <c r="P428" s="152"/>
      <c r="Q428" s="152"/>
      <c r="R428" s="152"/>
    </row>
  </sheetData>
  <mergeCells count="31">
    <mergeCell ref="A1:R1"/>
    <mergeCell ref="P4:Q4"/>
    <mergeCell ref="F7:H7"/>
    <mergeCell ref="A7:A9"/>
    <mergeCell ref="B7:C7"/>
    <mergeCell ref="D8:E8"/>
    <mergeCell ref="I7:Q7"/>
    <mergeCell ref="I8:J8"/>
    <mergeCell ref="K8:L8"/>
    <mergeCell ref="M8:O8"/>
    <mergeCell ref="P8:Q8"/>
    <mergeCell ref="R7:R9"/>
    <mergeCell ref="A314:R314"/>
    <mergeCell ref="A46:R46"/>
    <mergeCell ref="A78:R78"/>
    <mergeCell ref="A118:R118"/>
    <mergeCell ref="A139:R139"/>
    <mergeCell ref="A163:R163"/>
    <mergeCell ref="A180:R180"/>
    <mergeCell ref="A197:R197"/>
    <mergeCell ref="A251:R251"/>
    <mergeCell ref="A288:R288"/>
    <mergeCell ref="A300:R300"/>
    <mergeCell ref="A305:R305"/>
    <mergeCell ref="A412:R412"/>
    <mergeCell ref="A329:R329"/>
    <mergeCell ref="A337:R337"/>
    <mergeCell ref="A347:R347"/>
    <mergeCell ref="A359:R359"/>
    <mergeCell ref="A382:R382"/>
    <mergeCell ref="A391:R39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7" orientation="landscape" horizontalDpi="4294967293" r:id="rId1"/>
  <rowBreaks count="7" manualBreakCount="7">
    <brk id="46" max="16383" man="1"/>
    <brk id="139" max="16383" man="1"/>
    <brk id="197" max="16383" man="1"/>
    <brk id="238" max="17" man="1"/>
    <brk id="288" max="16383" man="1"/>
    <brk id="337" max="16383" man="1"/>
    <brk id="39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46"/>
  <sheetViews>
    <sheetView zoomScale="82" zoomScaleNormal="82" workbookViewId="0">
      <pane ySplit="2625" topLeftCell="A317" activePane="bottomLeft"/>
      <selection activeCell="G1" sqref="G1:G1048576"/>
      <selection pane="bottomLeft" activeCell="R416" sqref="R416"/>
    </sheetView>
  </sheetViews>
  <sheetFormatPr defaultRowHeight="12.75"/>
  <cols>
    <col min="1" max="1" width="6.85546875" customWidth="1"/>
    <col min="2" max="2" width="17.28515625" customWidth="1"/>
    <col min="3" max="4" width="22.28515625" customWidth="1"/>
    <col min="5" max="5" width="20.28515625" customWidth="1"/>
    <col min="6" max="6" width="20.5703125" customWidth="1"/>
  </cols>
  <sheetData>
    <row r="1" spans="1:19" ht="18">
      <c r="A1" s="466" t="s">
        <v>272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</row>
    <row r="2" spans="1:19" ht="14.25">
      <c r="A2" s="91"/>
      <c r="B2" s="91"/>
      <c r="C2" s="91"/>
      <c r="D2" s="91"/>
      <c r="E2" s="92"/>
      <c r="F2" s="93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</row>
    <row r="3" spans="1:19" ht="14.25">
      <c r="A3" s="94" t="s">
        <v>1</v>
      </c>
      <c r="B3" s="94"/>
      <c r="C3" s="95" t="s">
        <v>273</v>
      </c>
      <c r="D3" s="95"/>
      <c r="E3" s="92"/>
      <c r="F3" s="93"/>
      <c r="G3" s="92"/>
      <c r="H3" s="92"/>
      <c r="I3" s="92"/>
      <c r="J3" s="92"/>
      <c r="K3" s="92"/>
      <c r="L3" s="92"/>
      <c r="M3" s="92"/>
      <c r="N3" s="91"/>
      <c r="O3" s="91"/>
      <c r="P3" s="91"/>
      <c r="Q3" s="91"/>
      <c r="R3" s="91"/>
      <c r="S3" s="91"/>
    </row>
    <row r="4" spans="1:19" ht="14.25">
      <c r="A4" s="94" t="s">
        <v>3</v>
      </c>
      <c r="B4" s="94"/>
      <c r="C4" s="95" t="s">
        <v>274</v>
      </c>
      <c r="D4" s="95"/>
      <c r="E4" s="92"/>
      <c r="F4" s="93"/>
      <c r="G4" s="92"/>
      <c r="H4" s="92"/>
      <c r="I4" s="92"/>
      <c r="J4" s="92"/>
      <c r="K4" s="92"/>
      <c r="L4" s="92"/>
      <c r="M4" s="92"/>
      <c r="N4" s="91"/>
      <c r="O4" s="91"/>
      <c r="P4" s="91"/>
      <c r="Q4" s="467" t="s">
        <v>275</v>
      </c>
      <c r="R4" s="468"/>
      <c r="S4" s="91"/>
    </row>
    <row r="5" spans="1:19" ht="14.25">
      <c r="A5" s="94" t="s">
        <v>6</v>
      </c>
      <c r="B5" s="94"/>
      <c r="C5" s="95" t="s">
        <v>1646</v>
      </c>
      <c r="D5" s="95"/>
      <c r="E5" s="92"/>
      <c r="F5" s="93"/>
      <c r="G5" s="92"/>
      <c r="H5" s="92"/>
      <c r="I5" s="92"/>
      <c r="J5" s="92"/>
      <c r="K5" s="92"/>
      <c r="L5" s="92"/>
      <c r="M5" s="92"/>
      <c r="N5" s="91"/>
      <c r="O5" s="91"/>
      <c r="P5" s="91"/>
      <c r="Q5" s="91"/>
      <c r="R5" s="91"/>
      <c r="S5" s="91"/>
    </row>
    <row r="6" spans="1:19" ht="14.25">
      <c r="A6" s="91"/>
      <c r="B6" s="91"/>
      <c r="C6" s="92"/>
      <c r="D6" s="92"/>
      <c r="E6" s="92"/>
      <c r="F6" s="93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3.5">
      <c r="A7" s="469" t="s">
        <v>276</v>
      </c>
      <c r="B7" s="463" t="s">
        <v>277</v>
      </c>
      <c r="C7" s="464"/>
      <c r="D7" s="109"/>
      <c r="E7" s="98"/>
      <c r="F7" s="99"/>
      <c r="G7" s="463" t="s">
        <v>1650</v>
      </c>
      <c r="H7" s="464"/>
      <c r="I7" s="465"/>
      <c r="J7" s="463" t="s">
        <v>279</v>
      </c>
      <c r="K7" s="464"/>
      <c r="L7" s="464"/>
      <c r="M7" s="464"/>
      <c r="N7" s="464"/>
      <c r="O7" s="464"/>
      <c r="P7" s="464"/>
      <c r="Q7" s="464"/>
      <c r="R7" s="465"/>
      <c r="S7" s="469" t="s">
        <v>1652</v>
      </c>
    </row>
    <row r="8" spans="1:19" ht="13.5">
      <c r="A8" s="470"/>
      <c r="B8" s="171" t="s">
        <v>280</v>
      </c>
      <c r="C8" s="171" t="s">
        <v>281</v>
      </c>
      <c r="D8" s="179"/>
      <c r="E8" s="472" t="s">
        <v>1649</v>
      </c>
      <c r="F8" s="473"/>
      <c r="G8" s="97" t="s">
        <v>282</v>
      </c>
      <c r="H8" s="97" t="s">
        <v>283</v>
      </c>
      <c r="I8" s="97" t="s">
        <v>253</v>
      </c>
      <c r="J8" s="474" t="s">
        <v>284</v>
      </c>
      <c r="K8" s="475"/>
      <c r="L8" s="474" t="s">
        <v>1651</v>
      </c>
      <c r="M8" s="476"/>
      <c r="N8" s="463" t="s">
        <v>286</v>
      </c>
      <c r="O8" s="464"/>
      <c r="P8" s="464"/>
      <c r="Q8" s="463" t="s">
        <v>285</v>
      </c>
      <c r="R8" s="465"/>
      <c r="S8" s="470"/>
    </row>
    <row r="9" spans="1:19" ht="13.5">
      <c r="A9" s="471"/>
      <c r="B9" s="172" t="s">
        <v>1648</v>
      </c>
      <c r="C9" s="172" t="s">
        <v>287</v>
      </c>
      <c r="D9" s="175"/>
      <c r="E9" s="175"/>
      <c r="F9" s="174"/>
      <c r="G9" s="101" t="s">
        <v>52</v>
      </c>
      <c r="H9" s="101" t="s">
        <v>52</v>
      </c>
      <c r="I9" s="101" t="s">
        <v>288</v>
      </c>
      <c r="J9" s="101" t="s">
        <v>278</v>
      </c>
      <c r="K9" s="101" t="s">
        <v>289</v>
      </c>
      <c r="L9" s="101" t="s">
        <v>278</v>
      </c>
      <c r="M9" s="101" t="s">
        <v>289</v>
      </c>
      <c r="N9" s="101" t="s">
        <v>278</v>
      </c>
      <c r="O9" s="101" t="s">
        <v>290</v>
      </c>
      <c r="P9" s="101" t="s">
        <v>289</v>
      </c>
      <c r="Q9" s="102" t="s">
        <v>278</v>
      </c>
      <c r="R9" s="102" t="s">
        <v>289</v>
      </c>
      <c r="S9" s="471"/>
    </row>
    <row r="10" spans="1:19" ht="13.5">
      <c r="A10" s="103">
        <v>1</v>
      </c>
      <c r="B10" s="103">
        <v>2</v>
      </c>
      <c r="C10" s="103">
        <v>3</v>
      </c>
      <c r="D10" s="103"/>
      <c r="E10" s="103">
        <v>4</v>
      </c>
      <c r="F10" s="104">
        <v>5</v>
      </c>
      <c r="G10" s="103">
        <v>6</v>
      </c>
      <c r="H10" s="103">
        <v>7</v>
      </c>
      <c r="I10" s="103">
        <v>8</v>
      </c>
      <c r="J10" s="103">
        <v>9</v>
      </c>
      <c r="K10" s="103">
        <v>10</v>
      </c>
      <c r="L10" s="103">
        <v>13</v>
      </c>
      <c r="M10" s="103">
        <v>14</v>
      </c>
      <c r="N10" s="103">
        <v>15</v>
      </c>
      <c r="O10" s="103">
        <v>16</v>
      </c>
      <c r="P10" s="103">
        <v>17</v>
      </c>
      <c r="Q10" s="103">
        <v>18</v>
      </c>
      <c r="R10" s="103">
        <v>19</v>
      </c>
      <c r="S10" s="103">
        <v>20</v>
      </c>
    </row>
    <row r="11" spans="1:19" ht="14.25">
      <c r="A11" s="171" t="s">
        <v>291</v>
      </c>
      <c r="B11" s="105" t="s">
        <v>292</v>
      </c>
      <c r="C11" s="106"/>
      <c r="D11" s="106"/>
      <c r="E11" s="107"/>
      <c r="F11" s="108"/>
      <c r="G11" s="109"/>
      <c r="H11" s="109"/>
      <c r="I11" s="109"/>
      <c r="J11" s="110"/>
      <c r="K11" s="109"/>
      <c r="L11" s="109"/>
      <c r="M11" s="109"/>
      <c r="N11" s="109"/>
      <c r="O11" s="109"/>
      <c r="P11" s="109"/>
      <c r="Q11" s="109"/>
      <c r="R11" s="109"/>
      <c r="S11" s="99"/>
    </row>
    <row r="12" spans="1:19" ht="15">
      <c r="A12" s="111">
        <v>1</v>
      </c>
      <c r="B12" s="111" t="s">
        <v>1164</v>
      </c>
      <c r="C12" s="225" t="s">
        <v>293</v>
      </c>
      <c r="D12" s="224" t="s">
        <v>293</v>
      </c>
      <c r="E12" s="185" t="s">
        <v>603</v>
      </c>
      <c r="F12" s="185" t="s">
        <v>213</v>
      </c>
      <c r="G12" s="111">
        <v>12</v>
      </c>
      <c r="H12" s="111">
        <v>5</v>
      </c>
      <c r="I12" s="111">
        <v>2</v>
      </c>
      <c r="J12" s="112" t="s">
        <v>294</v>
      </c>
      <c r="K12" s="111" t="str">
        <f t="shared" ref="K12:K21" si="0">R12</f>
        <v>B</v>
      </c>
      <c r="L12" s="111" t="s">
        <v>295</v>
      </c>
      <c r="M12" s="111" t="s">
        <v>296</v>
      </c>
      <c r="N12" s="111" t="s">
        <v>297</v>
      </c>
      <c r="O12" s="111" t="s">
        <v>298</v>
      </c>
      <c r="P12" s="111" t="str">
        <f t="shared" ref="P12:P20" si="1">R12</f>
        <v>B</v>
      </c>
      <c r="Q12" s="111" t="s">
        <v>295</v>
      </c>
      <c r="R12" s="111" t="s">
        <v>296</v>
      </c>
      <c r="S12" s="176"/>
    </row>
    <row r="13" spans="1:19" ht="15">
      <c r="A13" s="113">
        <v>2</v>
      </c>
      <c r="B13" s="113" t="s">
        <v>1165</v>
      </c>
      <c r="C13" s="225" t="s">
        <v>299</v>
      </c>
      <c r="D13" s="221" t="s">
        <v>299</v>
      </c>
      <c r="E13" s="189" t="s">
        <v>603</v>
      </c>
      <c r="F13" s="189" t="s">
        <v>213</v>
      </c>
      <c r="G13" s="113">
        <v>40</v>
      </c>
      <c r="H13" s="113">
        <v>5</v>
      </c>
      <c r="I13" s="113">
        <v>4</v>
      </c>
      <c r="J13" s="114" t="s">
        <v>294</v>
      </c>
      <c r="K13" s="113" t="str">
        <f t="shared" si="0"/>
        <v>B</v>
      </c>
      <c r="L13" s="113" t="s">
        <v>295</v>
      </c>
      <c r="M13" s="113" t="s">
        <v>296</v>
      </c>
      <c r="N13" s="113" t="s">
        <v>297</v>
      </c>
      <c r="O13" s="113" t="s">
        <v>298</v>
      </c>
      <c r="P13" s="113" t="str">
        <f t="shared" si="1"/>
        <v>B</v>
      </c>
      <c r="Q13" s="113" t="s">
        <v>295</v>
      </c>
      <c r="R13" s="113" t="s">
        <v>296</v>
      </c>
      <c r="S13" s="177"/>
    </row>
    <row r="14" spans="1:19" ht="15">
      <c r="A14" s="113">
        <v>3</v>
      </c>
      <c r="B14" s="113" t="s">
        <v>1166</v>
      </c>
      <c r="C14" s="225" t="s">
        <v>300</v>
      </c>
      <c r="D14" s="221" t="s">
        <v>300</v>
      </c>
      <c r="E14" s="189" t="s">
        <v>603</v>
      </c>
      <c r="F14" s="189" t="s">
        <v>213</v>
      </c>
      <c r="G14" s="113">
        <v>11</v>
      </c>
      <c r="H14" s="113">
        <v>5</v>
      </c>
      <c r="I14" s="113">
        <v>1</v>
      </c>
      <c r="J14" s="114" t="s">
        <v>294</v>
      </c>
      <c r="K14" s="113" t="str">
        <f t="shared" si="0"/>
        <v>B</v>
      </c>
      <c r="L14" s="113" t="s">
        <v>295</v>
      </c>
      <c r="M14" s="113" t="s">
        <v>296</v>
      </c>
      <c r="N14" s="113" t="s">
        <v>297</v>
      </c>
      <c r="O14" s="113" t="s">
        <v>298</v>
      </c>
      <c r="P14" s="113" t="str">
        <f t="shared" si="1"/>
        <v>B</v>
      </c>
      <c r="Q14" s="113" t="s">
        <v>295</v>
      </c>
      <c r="R14" s="113" t="s">
        <v>296</v>
      </c>
      <c r="S14" s="177"/>
    </row>
    <row r="15" spans="1:19" ht="15">
      <c r="A15" s="113">
        <v>4</v>
      </c>
      <c r="B15" s="113" t="s">
        <v>1167</v>
      </c>
      <c r="C15" s="225" t="s">
        <v>301</v>
      </c>
      <c r="D15" s="221" t="s">
        <v>301</v>
      </c>
      <c r="E15" s="189" t="s">
        <v>603</v>
      </c>
      <c r="F15" s="189" t="s">
        <v>213</v>
      </c>
      <c r="G15" s="113">
        <v>7</v>
      </c>
      <c r="H15" s="113">
        <v>5</v>
      </c>
      <c r="I15" s="113">
        <v>1</v>
      </c>
      <c r="J15" s="114" t="s">
        <v>294</v>
      </c>
      <c r="K15" s="113" t="str">
        <f t="shared" si="0"/>
        <v>B</v>
      </c>
      <c r="L15" s="113" t="s">
        <v>295</v>
      </c>
      <c r="M15" s="113" t="s">
        <v>296</v>
      </c>
      <c r="N15" s="113" t="s">
        <v>297</v>
      </c>
      <c r="O15" s="113" t="s">
        <v>298</v>
      </c>
      <c r="P15" s="113" t="str">
        <f t="shared" si="1"/>
        <v>B</v>
      </c>
      <c r="Q15" s="113" t="s">
        <v>295</v>
      </c>
      <c r="R15" s="113" t="s">
        <v>296</v>
      </c>
      <c r="S15" s="177"/>
    </row>
    <row r="16" spans="1:19" ht="15">
      <c r="A16" s="113">
        <v>5</v>
      </c>
      <c r="B16" s="113" t="s">
        <v>1168</v>
      </c>
      <c r="C16" s="225" t="s">
        <v>302</v>
      </c>
      <c r="D16" s="221" t="s">
        <v>302</v>
      </c>
      <c r="E16" s="189" t="s">
        <v>213</v>
      </c>
      <c r="F16" s="189" t="s">
        <v>215</v>
      </c>
      <c r="G16" s="113">
        <v>5</v>
      </c>
      <c r="H16" s="113">
        <v>4</v>
      </c>
      <c r="I16" s="113">
        <v>1</v>
      </c>
      <c r="J16" s="114" t="s">
        <v>303</v>
      </c>
      <c r="K16" s="113" t="str">
        <f t="shared" si="0"/>
        <v>B</v>
      </c>
      <c r="L16" s="113" t="s">
        <v>295</v>
      </c>
      <c r="M16" s="113" t="s">
        <v>296</v>
      </c>
      <c r="N16" s="113" t="s">
        <v>297</v>
      </c>
      <c r="O16" s="113" t="s">
        <v>298</v>
      </c>
      <c r="P16" s="113" t="str">
        <f t="shared" si="1"/>
        <v>B</v>
      </c>
      <c r="Q16" s="113" t="s">
        <v>295</v>
      </c>
      <c r="R16" s="113" t="s">
        <v>296</v>
      </c>
      <c r="S16" s="177"/>
    </row>
    <row r="17" spans="1:19" ht="15">
      <c r="A17" s="113">
        <v>6</v>
      </c>
      <c r="B17" s="113" t="s">
        <v>1169</v>
      </c>
      <c r="C17" s="225" t="s">
        <v>304</v>
      </c>
      <c r="D17" s="221" t="s">
        <v>304</v>
      </c>
      <c r="E17" s="189" t="s">
        <v>213</v>
      </c>
      <c r="F17" s="189" t="s">
        <v>215</v>
      </c>
      <c r="G17" s="113">
        <v>4</v>
      </c>
      <c r="H17" s="113">
        <v>4</v>
      </c>
      <c r="I17" s="113">
        <v>1</v>
      </c>
      <c r="J17" s="114" t="s">
        <v>303</v>
      </c>
      <c r="K17" s="113" t="str">
        <f t="shared" si="0"/>
        <v>B</v>
      </c>
      <c r="L17" s="113" t="s">
        <v>295</v>
      </c>
      <c r="M17" s="113" t="s">
        <v>296</v>
      </c>
      <c r="N17" s="113" t="s">
        <v>297</v>
      </c>
      <c r="O17" s="113" t="s">
        <v>298</v>
      </c>
      <c r="P17" s="113" t="str">
        <f t="shared" si="1"/>
        <v>B</v>
      </c>
      <c r="Q17" s="113" t="s">
        <v>295</v>
      </c>
      <c r="R17" s="113" t="s">
        <v>296</v>
      </c>
      <c r="S17" s="177"/>
    </row>
    <row r="18" spans="1:19" ht="15">
      <c r="A18" s="113">
        <v>7</v>
      </c>
      <c r="B18" s="113" t="s">
        <v>1170</v>
      </c>
      <c r="C18" s="225" t="s">
        <v>305</v>
      </c>
      <c r="D18" s="221" t="s">
        <v>305</v>
      </c>
      <c r="E18" s="189" t="s">
        <v>1619</v>
      </c>
      <c r="F18" s="189" t="s">
        <v>216</v>
      </c>
      <c r="G18" s="113">
        <v>4</v>
      </c>
      <c r="H18" s="113">
        <v>4</v>
      </c>
      <c r="I18" s="113">
        <v>1</v>
      </c>
      <c r="J18" s="114" t="s">
        <v>306</v>
      </c>
      <c r="K18" s="113" t="str">
        <f t="shared" si="0"/>
        <v>B</v>
      </c>
      <c r="L18" s="113" t="s">
        <v>295</v>
      </c>
      <c r="M18" s="113" t="s">
        <v>296</v>
      </c>
      <c r="N18" s="113" t="s">
        <v>297</v>
      </c>
      <c r="O18" s="113" t="s">
        <v>298</v>
      </c>
      <c r="P18" s="113" t="str">
        <f t="shared" si="1"/>
        <v>B</v>
      </c>
      <c r="Q18" s="113" t="s">
        <v>295</v>
      </c>
      <c r="R18" s="113" t="s">
        <v>296</v>
      </c>
      <c r="S18" s="177"/>
    </row>
    <row r="19" spans="1:19" ht="15">
      <c r="A19" s="113">
        <v>8</v>
      </c>
      <c r="B19" s="113" t="s">
        <v>1171</v>
      </c>
      <c r="C19" s="225" t="s">
        <v>307</v>
      </c>
      <c r="D19" s="221" t="s">
        <v>307</v>
      </c>
      <c r="E19" s="189" t="s">
        <v>1619</v>
      </c>
      <c r="F19" s="189" t="s">
        <v>216</v>
      </c>
      <c r="G19" s="113">
        <v>6</v>
      </c>
      <c r="H19" s="113">
        <v>4</v>
      </c>
      <c r="I19" s="113">
        <v>1</v>
      </c>
      <c r="J19" s="114" t="s">
        <v>294</v>
      </c>
      <c r="K19" s="116" t="str">
        <f t="shared" si="0"/>
        <v>B</v>
      </c>
      <c r="L19" s="113" t="s">
        <v>295</v>
      </c>
      <c r="M19" s="113" t="s">
        <v>296</v>
      </c>
      <c r="N19" s="113" t="s">
        <v>297</v>
      </c>
      <c r="O19" s="113" t="s">
        <v>298</v>
      </c>
      <c r="P19" s="113" t="str">
        <f t="shared" si="1"/>
        <v>B</v>
      </c>
      <c r="Q19" s="116" t="s">
        <v>295</v>
      </c>
      <c r="R19" s="113" t="s">
        <v>296</v>
      </c>
      <c r="S19" s="177"/>
    </row>
    <row r="20" spans="1:19" ht="15">
      <c r="A20" s="113">
        <v>9</v>
      </c>
      <c r="B20" s="113" t="s">
        <v>1172</v>
      </c>
      <c r="C20" s="225" t="s">
        <v>308</v>
      </c>
      <c r="D20" s="221" t="s">
        <v>308</v>
      </c>
      <c r="E20" s="189" t="s">
        <v>1619</v>
      </c>
      <c r="F20" s="189" t="s">
        <v>216</v>
      </c>
      <c r="G20" s="113">
        <v>8</v>
      </c>
      <c r="H20" s="113">
        <v>4</v>
      </c>
      <c r="I20" s="113">
        <v>1</v>
      </c>
      <c r="J20" s="114" t="s">
        <v>294</v>
      </c>
      <c r="K20" s="116" t="str">
        <f t="shared" si="0"/>
        <v>B</v>
      </c>
      <c r="L20" s="113" t="s">
        <v>295</v>
      </c>
      <c r="M20" s="113" t="s">
        <v>296</v>
      </c>
      <c r="N20" s="113" t="s">
        <v>297</v>
      </c>
      <c r="O20" s="113" t="s">
        <v>298</v>
      </c>
      <c r="P20" s="113" t="str">
        <f t="shared" si="1"/>
        <v>B</v>
      </c>
      <c r="Q20" s="116" t="s">
        <v>295</v>
      </c>
      <c r="R20" s="113" t="s">
        <v>296</v>
      </c>
      <c r="S20" s="177"/>
    </row>
    <row r="21" spans="1:19" ht="15">
      <c r="A21" s="113">
        <v>10</v>
      </c>
      <c r="B21" s="113" t="s">
        <v>1173</v>
      </c>
      <c r="C21" s="225" t="s">
        <v>309</v>
      </c>
      <c r="D21" s="221" t="s">
        <v>309</v>
      </c>
      <c r="E21" s="189" t="s">
        <v>1619</v>
      </c>
      <c r="F21" s="189" t="s">
        <v>216</v>
      </c>
      <c r="G21" s="113">
        <v>40</v>
      </c>
      <c r="H21" s="113">
        <v>4</v>
      </c>
      <c r="I21" s="113">
        <v>3</v>
      </c>
      <c r="J21" s="114" t="s">
        <v>294</v>
      </c>
      <c r="K21" s="116" t="str">
        <f t="shared" si="0"/>
        <v>S</v>
      </c>
      <c r="L21" s="113" t="s">
        <v>295</v>
      </c>
      <c r="M21" s="113" t="s">
        <v>310</v>
      </c>
      <c r="N21" s="113" t="s">
        <v>297</v>
      </c>
      <c r="O21" s="113" t="s">
        <v>298</v>
      </c>
      <c r="P21" s="113" t="s">
        <v>310</v>
      </c>
      <c r="Q21" s="116" t="s">
        <v>295</v>
      </c>
      <c r="R21" s="113" t="s">
        <v>310</v>
      </c>
      <c r="S21" s="177"/>
    </row>
    <row r="22" spans="1:19" ht="15">
      <c r="A22" s="113">
        <v>11</v>
      </c>
      <c r="B22" s="113" t="s">
        <v>1174</v>
      </c>
      <c r="C22" s="225" t="s">
        <v>311</v>
      </c>
      <c r="D22" s="221" t="s">
        <v>311</v>
      </c>
      <c r="E22" s="189" t="s">
        <v>1619</v>
      </c>
      <c r="F22" s="189" t="s">
        <v>216</v>
      </c>
      <c r="G22" s="113">
        <v>4</v>
      </c>
      <c r="H22" s="113">
        <v>4</v>
      </c>
      <c r="I22" s="113">
        <v>1</v>
      </c>
      <c r="J22" s="114" t="s">
        <v>306</v>
      </c>
      <c r="K22" s="116" t="s">
        <v>310</v>
      </c>
      <c r="L22" s="113" t="s">
        <v>295</v>
      </c>
      <c r="M22" s="113" t="s">
        <v>296</v>
      </c>
      <c r="N22" s="113" t="s">
        <v>297</v>
      </c>
      <c r="O22" s="113" t="s">
        <v>298</v>
      </c>
      <c r="P22" s="113" t="s">
        <v>296</v>
      </c>
      <c r="Q22" s="116" t="s">
        <v>295</v>
      </c>
      <c r="R22" s="113" t="s">
        <v>296</v>
      </c>
      <c r="S22" s="177"/>
    </row>
    <row r="23" spans="1:19" ht="15">
      <c r="A23" s="113">
        <v>12</v>
      </c>
      <c r="B23" s="113" t="s">
        <v>1175</v>
      </c>
      <c r="C23" s="225" t="s">
        <v>312</v>
      </c>
      <c r="D23" s="221" t="s">
        <v>312</v>
      </c>
      <c r="E23" s="189" t="s">
        <v>216</v>
      </c>
      <c r="F23" s="189" t="s">
        <v>617</v>
      </c>
      <c r="G23" s="113">
        <v>4</v>
      </c>
      <c r="H23" s="113">
        <v>4</v>
      </c>
      <c r="I23" s="113">
        <v>1</v>
      </c>
      <c r="J23" s="114" t="s">
        <v>303</v>
      </c>
      <c r="K23" s="116" t="str">
        <f>R23</f>
        <v>R</v>
      </c>
      <c r="L23" s="113" t="s">
        <v>295</v>
      </c>
      <c r="M23" s="113" t="s">
        <v>313</v>
      </c>
      <c r="N23" s="113" t="s">
        <v>297</v>
      </c>
      <c r="O23" s="113" t="s">
        <v>298</v>
      </c>
      <c r="P23" s="113" t="str">
        <f>R23</f>
        <v>R</v>
      </c>
      <c r="Q23" s="116" t="s">
        <v>295</v>
      </c>
      <c r="R23" s="113" t="s">
        <v>313</v>
      </c>
      <c r="S23" s="177"/>
    </row>
    <row r="24" spans="1:19" ht="15">
      <c r="A24" s="113">
        <v>13</v>
      </c>
      <c r="B24" s="113" t="s">
        <v>1176</v>
      </c>
      <c r="C24" s="225" t="s">
        <v>314</v>
      </c>
      <c r="D24" s="221" t="s">
        <v>314</v>
      </c>
      <c r="E24" s="189" t="s">
        <v>216</v>
      </c>
      <c r="F24" s="189" t="s">
        <v>617</v>
      </c>
      <c r="G24" s="113">
        <v>50</v>
      </c>
      <c r="H24" s="113">
        <v>4</v>
      </c>
      <c r="I24" s="113">
        <v>5</v>
      </c>
      <c r="J24" s="114" t="s">
        <v>294</v>
      </c>
      <c r="K24" s="116" t="str">
        <f>R24</f>
        <v>B</v>
      </c>
      <c r="L24" s="113" t="s">
        <v>295</v>
      </c>
      <c r="M24" s="113" t="s">
        <v>296</v>
      </c>
      <c r="N24" s="113" t="s">
        <v>297</v>
      </c>
      <c r="O24" s="113" t="s">
        <v>298</v>
      </c>
      <c r="P24" s="113" t="str">
        <f>R24</f>
        <v>B</v>
      </c>
      <c r="Q24" s="116" t="s">
        <v>295</v>
      </c>
      <c r="R24" s="113" t="s">
        <v>296</v>
      </c>
      <c r="S24" s="177"/>
    </row>
    <row r="25" spans="1:19" ht="15">
      <c r="A25" s="113">
        <v>14</v>
      </c>
      <c r="B25" s="113" t="s">
        <v>1177</v>
      </c>
      <c r="C25" s="225" t="s">
        <v>221</v>
      </c>
      <c r="D25" s="221" t="s">
        <v>221</v>
      </c>
      <c r="E25" s="189" t="s">
        <v>216</v>
      </c>
      <c r="F25" s="189" t="s">
        <v>617</v>
      </c>
      <c r="G25" s="113">
        <v>4.7</v>
      </c>
      <c r="H25" s="113">
        <v>4</v>
      </c>
      <c r="I25" s="113">
        <v>1</v>
      </c>
      <c r="J25" s="114" t="s">
        <v>306</v>
      </c>
      <c r="K25" s="116" t="str">
        <f>R25</f>
        <v>B</v>
      </c>
      <c r="L25" s="113" t="s">
        <v>295</v>
      </c>
      <c r="M25" s="113" t="s">
        <v>296</v>
      </c>
      <c r="N25" s="113" t="s">
        <v>297</v>
      </c>
      <c r="O25" s="113" t="s">
        <v>298</v>
      </c>
      <c r="P25" s="113" t="str">
        <f>R25</f>
        <v>B</v>
      </c>
      <c r="Q25" s="116" t="s">
        <v>295</v>
      </c>
      <c r="R25" s="113" t="s">
        <v>296</v>
      </c>
      <c r="S25" s="177"/>
    </row>
    <row r="26" spans="1:19" ht="15">
      <c r="A26" s="113">
        <v>15</v>
      </c>
      <c r="B26" s="113" t="s">
        <v>1178</v>
      </c>
      <c r="C26" s="225" t="s">
        <v>315</v>
      </c>
      <c r="D26" s="221" t="s">
        <v>315</v>
      </c>
      <c r="E26" s="189" t="s">
        <v>216</v>
      </c>
      <c r="F26" s="189" t="s">
        <v>617</v>
      </c>
      <c r="G26" s="113">
        <v>4</v>
      </c>
      <c r="H26" s="113">
        <v>4</v>
      </c>
      <c r="I26" s="113">
        <v>1</v>
      </c>
      <c r="J26" s="114" t="s">
        <v>294</v>
      </c>
      <c r="K26" s="116" t="str">
        <f>R26</f>
        <v>B</v>
      </c>
      <c r="L26" s="113" t="s">
        <v>295</v>
      </c>
      <c r="M26" s="113" t="s">
        <v>296</v>
      </c>
      <c r="N26" s="113" t="s">
        <v>297</v>
      </c>
      <c r="O26" s="113" t="s">
        <v>298</v>
      </c>
      <c r="P26" s="113" t="str">
        <f>R26</f>
        <v>B</v>
      </c>
      <c r="Q26" s="116" t="s">
        <v>295</v>
      </c>
      <c r="R26" s="113" t="s">
        <v>296</v>
      </c>
      <c r="S26" s="177"/>
    </row>
    <row r="27" spans="1:19" ht="15">
      <c r="A27" s="113">
        <v>16</v>
      </c>
      <c r="B27" s="113" t="s">
        <v>1175</v>
      </c>
      <c r="C27" s="225" t="s">
        <v>316</v>
      </c>
      <c r="D27" s="221" t="s">
        <v>316</v>
      </c>
      <c r="E27" s="189" t="s">
        <v>216</v>
      </c>
      <c r="F27" s="189" t="s">
        <v>617</v>
      </c>
      <c r="G27" s="113">
        <v>7</v>
      </c>
      <c r="H27" s="113">
        <v>4</v>
      </c>
      <c r="I27" s="113">
        <v>1</v>
      </c>
      <c r="J27" s="114" t="s">
        <v>294</v>
      </c>
      <c r="K27" s="116" t="s">
        <v>310</v>
      </c>
      <c r="L27" s="113" t="s">
        <v>295</v>
      </c>
      <c r="M27" s="113" t="s">
        <v>296</v>
      </c>
      <c r="N27" s="113" t="s">
        <v>297</v>
      </c>
      <c r="O27" s="113" t="s">
        <v>298</v>
      </c>
      <c r="P27" s="113" t="s">
        <v>296</v>
      </c>
      <c r="Q27" s="116" t="s">
        <v>295</v>
      </c>
      <c r="R27" s="113" t="s">
        <v>296</v>
      </c>
      <c r="S27" s="177"/>
    </row>
    <row r="28" spans="1:19" ht="15">
      <c r="A28" s="113">
        <v>17</v>
      </c>
      <c r="B28" s="113" t="s">
        <v>1176</v>
      </c>
      <c r="C28" s="225" t="s">
        <v>317</v>
      </c>
      <c r="D28" s="221" t="s">
        <v>317</v>
      </c>
      <c r="E28" s="189" t="s">
        <v>216</v>
      </c>
      <c r="F28" s="189" t="s">
        <v>617</v>
      </c>
      <c r="G28" s="113">
        <v>6</v>
      </c>
      <c r="H28" s="113">
        <v>4</v>
      </c>
      <c r="I28" s="113">
        <v>1</v>
      </c>
      <c r="J28" s="114" t="s">
        <v>306</v>
      </c>
      <c r="K28" s="116" t="str">
        <f t="shared" ref="K28:K38" si="2">R28</f>
        <v>B</v>
      </c>
      <c r="L28" s="113" t="s">
        <v>295</v>
      </c>
      <c r="M28" s="113" t="s">
        <v>296</v>
      </c>
      <c r="N28" s="113" t="s">
        <v>297</v>
      </c>
      <c r="O28" s="113" t="s">
        <v>298</v>
      </c>
      <c r="P28" s="113" t="str">
        <f t="shared" ref="P28:P39" si="3">R28</f>
        <v>B</v>
      </c>
      <c r="Q28" s="116" t="s">
        <v>295</v>
      </c>
      <c r="R28" s="113" t="s">
        <v>296</v>
      </c>
      <c r="S28" s="177"/>
    </row>
    <row r="29" spans="1:19" ht="15">
      <c r="A29" s="113">
        <v>18</v>
      </c>
      <c r="B29" s="113" t="s">
        <v>1179</v>
      </c>
      <c r="C29" s="225" t="s">
        <v>326</v>
      </c>
      <c r="D29" s="221"/>
      <c r="E29" s="189" t="s">
        <v>219</v>
      </c>
      <c r="F29" s="189" t="s">
        <v>121</v>
      </c>
      <c r="G29" s="113">
        <v>9</v>
      </c>
      <c r="H29" s="113">
        <v>3</v>
      </c>
      <c r="I29" s="113">
        <v>1</v>
      </c>
      <c r="J29" s="114" t="s">
        <v>306</v>
      </c>
      <c r="K29" s="113" t="str">
        <f t="shared" si="2"/>
        <v>B</v>
      </c>
      <c r="L29" s="113" t="s">
        <v>295</v>
      </c>
      <c r="M29" s="113" t="s">
        <v>296</v>
      </c>
      <c r="N29" s="113" t="s">
        <v>297</v>
      </c>
      <c r="O29" s="113" t="s">
        <v>298</v>
      </c>
      <c r="P29" s="113" t="str">
        <f t="shared" si="3"/>
        <v>B</v>
      </c>
      <c r="Q29" s="113" t="s">
        <v>295</v>
      </c>
      <c r="R29" s="113" t="s">
        <v>296</v>
      </c>
      <c r="S29" s="177"/>
    </row>
    <row r="30" spans="1:19" ht="15">
      <c r="A30" s="113">
        <v>19</v>
      </c>
      <c r="B30" s="113" t="s">
        <v>1180</v>
      </c>
      <c r="C30" s="225" t="s">
        <v>327</v>
      </c>
      <c r="D30" s="222"/>
      <c r="E30" s="223" t="s">
        <v>219</v>
      </c>
      <c r="F30" s="223" t="s">
        <v>121</v>
      </c>
      <c r="G30" s="113">
        <v>6</v>
      </c>
      <c r="H30" s="113">
        <v>3</v>
      </c>
      <c r="I30" s="113">
        <v>1</v>
      </c>
      <c r="J30" s="114" t="s">
        <v>306</v>
      </c>
      <c r="K30" s="113" t="str">
        <f t="shared" si="2"/>
        <v>B</v>
      </c>
      <c r="L30" s="113" t="s">
        <v>295</v>
      </c>
      <c r="M30" s="113" t="s">
        <v>296</v>
      </c>
      <c r="N30" s="113" t="s">
        <v>297</v>
      </c>
      <c r="O30" s="113" t="s">
        <v>298</v>
      </c>
      <c r="P30" s="113" t="str">
        <f t="shared" si="3"/>
        <v>B</v>
      </c>
      <c r="Q30" s="113" t="s">
        <v>295</v>
      </c>
      <c r="R30" s="113" t="s">
        <v>296</v>
      </c>
      <c r="S30" s="177"/>
    </row>
    <row r="31" spans="1:19" ht="15">
      <c r="A31" s="113">
        <v>20</v>
      </c>
      <c r="B31" s="113" t="s">
        <v>1181</v>
      </c>
      <c r="C31" s="225" t="s">
        <v>318</v>
      </c>
      <c r="D31" s="221" t="s">
        <v>326</v>
      </c>
      <c r="E31" s="189" t="s">
        <v>219</v>
      </c>
      <c r="F31" s="189" t="s">
        <v>121</v>
      </c>
      <c r="G31" s="113">
        <v>4</v>
      </c>
      <c r="H31" s="113">
        <v>4</v>
      </c>
      <c r="I31" s="113">
        <v>1</v>
      </c>
      <c r="J31" s="114" t="s">
        <v>306</v>
      </c>
      <c r="K31" s="116" t="str">
        <f t="shared" si="2"/>
        <v>B</v>
      </c>
      <c r="L31" s="113" t="s">
        <v>295</v>
      </c>
      <c r="M31" s="113" t="s">
        <v>296</v>
      </c>
      <c r="N31" s="113" t="s">
        <v>297</v>
      </c>
      <c r="O31" s="113" t="s">
        <v>298</v>
      </c>
      <c r="P31" s="113" t="str">
        <f t="shared" si="3"/>
        <v>B</v>
      </c>
      <c r="Q31" s="116" t="s">
        <v>295</v>
      </c>
      <c r="R31" s="118" t="s">
        <v>296</v>
      </c>
      <c r="S31" s="177"/>
    </row>
    <row r="32" spans="1:19" ht="15">
      <c r="A32" s="113">
        <v>21</v>
      </c>
      <c r="B32" s="113" t="s">
        <v>1182</v>
      </c>
      <c r="C32" s="225" t="s">
        <v>319</v>
      </c>
      <c r="D32" s="221" t="s">
        <v>327</v>
      </c>
      <c r="E32" s="189" t="s">
        <v>219</v>
      </c>
      <c r="F32" s="189" t="s">
        <v>121</v>
      </c>
      <c r="G32" s="113">
        <v>5</v>
      </c>
      <c r="H32" s="113">
        <v>4</v>
      </c>
      <c r="I32" s="113">
        <v>1</v>
      </c>
      <c r="J32" s="114" t="s">
        <v>306</v>
      </c>
      <c r="K32" s="116" t="str">
        <f t="shared" si="2"/>
        <v>S</v>
      </c>
      <c r="L32" s="113" t="s">
        <v>295</v>
      </c>
      <c r="M32" s="113" t="str">
        <f>R32</f>
        <v>S</v>
      </c>
      <c r="N32" s="113" t="s">
        <v>297</v>
      </c>
      <c r="O32" s="113" t="s">
        <v>298</v>
      </c>
      <c r="P32" s="113" t="str">
        <f t="shared" si="3"/>
        <v>S</v>
      </c>
      <c r="Q32" s="116" t="s">
        <v>295</v>
      </c>
      <c r="R32" s="113" t="s">
        <v>310</v>
      </c>
      <c r="S32" s="177"/>
    </row>
    <row r="33" spans="1:19" ht="15">
      <c r="A33" s="113">
        <v>22</v>
      </c>
      <c r="B33" s="113" t="s">
        <v>1183</v>
      </c>
      <c r="C33" s="225" t="s">
        <v>320</v>
      </c>
      <c r="D33" s="221" t="s">
        <v>318</v>
      </c>
      <c r="E33" s="189" t="s">
        <v>221</v>
      </c>
      <c r="F33" s="189" t="s">
        <v>252</v>
      </c>
      <c r="G33" s="113">
        <v>3</v>
      </c>
      <c r="H33" s="113">
        <v>4</v>
      </c>
      <c r="I33" s="113">
        <v>1</v>
      </c>
      <c r="J33" s="114" t="s">
        <v>306</v>
      </c>
      <c r="K33" s="116" t="str">
        <f t="shared" si="2"/>
        <v>B</v>
      </c>
      <c r="L33" s="113" t="s">
        <v>295</v>
      </c>
      <c r="M33" s="113" t="s">
        <v>296</v>
      </c>
      <c r="N33" s="113" t="s">
        <v>297</v>
      </c>
      <c r="O33" s="113" t="s">
        <v>298</v>
      </c>
      <c r="P33" s="113" t="str">
        <f t="shared" si="3"/>
        <v>B</v>
      </c>
      <c r="Q33" s="116" t="s">
        <v>295</v>
      </c>
      <c r="R33" s="113" t="s">
        <v>296</v>
      </c>
      <c r="S33" s="177"/>
    </row>
    <row r="34" spans="1:19" ht="15">
      <c r="A34" s="113">
        <v>23</v>
      </c>
      <c r="B34" s="113" t="s">
        <v>1184</v>
      </c>
      <c r="C34" s="225" t="s">
        <v>321</v>
      </c>
      <c r="D34" s="221" t="s">
        <v>319</v>
      </c>
      <c r="E34" s="189" t="s">
        <v>221</v>
      </c>
      <c r="F34" s="189" t="s">
        <v>252</v>
      </c>
      <c r="G34" s="113">
        <v>2</v>
      </c>
      <c r="H34" s="113">
        <v>4</v>
      </c>
      <c r="I34" s="113">
        <v>1</v>
      </c>
      <c r="J34" s="114" t="s">
        <v>306</v>
      </c>
      <c r="K34" s="116" t="str">
        <f t="shared" si="2"/>
        <v>B</v>
      </c>
      <c r="L34" s="113" t="s">
        <v>295</v>
      </c>
      <c r="M34" s="113" t="str">
        <f>R34</f>
        <v>B</v>
      </c>
      <c r="N34" s="113" t="s">
        <v>297</v>
      </c>
      <c r="O34" s="113" t="s">
        <v>298</v>
      </c>
      <c r="P34" s="113" t="str">
        <f t="shared" si="3"/>
        <v>B</v>
      </c>
      <c r="Q34" s="116" t="s">
        <v>295</v>
      </c>
      <c r="R34" s="113" t="s">
        <v>296</v>
      </c>
      <c r="S34" s="177"/>
    </row>
    <row r="35" spans="1:19" ht="15">
      <c r="A35" s="113">
        <v>24</v>
      </c>
      <c r="B35" s="113" t="s">
        <v>1185</v>
      </c>
      <c r="C35" s="225" t="s">
        <v>322</v>
      </c>
      <c r="D35" s="221" t="s">
        <v>320</v>
      </c>
      <c r="E35" s="189" t="s">
        <v>221</v>
      </c>
      <c r="F35" s="189" t="s">
        <v>252</v>
      </c>
      <c r="G35" s="113">
        <v>4</v>
      </c>
      <c r="H35" s="113">
        <v>4</v>
      </c>
      <c r="I35" s="113">
        <v>1</v>
      </c>
      <c r="J35" s="114" t="s">
        <v>294</v>
      </c>
      <c r="K35" s="113" t="str">
        <f t="shared" si="2"/>
        <v>B</v>
      </c>
      <c r="L35" s="113" t="s">
        <v>295</v>
      </c>
      <c r="M35" s="113" t="s">
        <v>296</v>
      </c>
      <c r="N35" s="113" t="s">
        <v>297</v>
      </c>
      <c r="O35" s="113" t="s">
        <v>298</v>
      </c>
      <c r="P35" s="113" t="str">
        <f t="shared" si="3"/>
        <v>B</v>
      </c>
      <c r="Q35" s="113" t="s">
        <v>295</v>
      </c>
      <c r="R35" s="113" t="s">
        <v>296</v>
      </c>
      <c r="S35" s="177"/>
    </row>
    <row r="36" spans="1:19" ht="15">
      <c r="A36" s="113">
        <v>25</v>
      </c>
      <c r="B36" s="113" t="s">
        <v>1186</v>
      </c>
      <c r="C36" s="225" t="s">
        <v>323</v>
      </c>
      <c r="D36" s="221" t="s">
        <v>321</v>
      </c>
      <c r="E36" s="189" t="s">
        <v>221</v>
      </c>
      <c r="F36" s="189" t="s">
        <v>252</v>
      </c>
      <c r="G36" s="113">
        <v>2.5</v>
      </c>
      <c r="H36" s="113">
        <v>4</v>
      </c>
      <c r="I36" s="113">
        <v>1</v>
      </c>
      <c r="J36" s="114" t="s">
        <v>306</v>
      </c>
      <c r="K36" s="113" t="str">
        <f t="shared" si="2"/>
        <v>B</v>
      </c>
      <c r="L36" s="113" t="s">
        <v>295</v>
      </c>
      <c r="M36" s="113" t="s">
        <v>296</v>
      </c>
      <c r="N36" s="113" t="s">
        <v>297</v>
      </c>
      <c r="O36" s="113" t="s">
        <v>298</v>
      </c>
      <c r="P36" s="113" t="str">
        <f t="shared" si="3"/>
        <v>B</v>
      </c>
      <c r="Q36" s="113" t="s">
        <v>295</v>
      </c>
      <c r="R36" s="113" t="s">
        <v>296</v>
      </c>
      <c r="S36" s="177"/>
    </row>
    <row r="37" spans="1:19" ht="15">
      <c r="A37" s="113">
        <v>26</v>
      </c>
      <c r="B37" s="113" t="s">
        <v>1187</v>
      </c>
      <c r="C37" s="225" t="s">
        <v>324</v>
      </c>
      <c r="D37" s="221" t="s">
        <v>322</v>
      </c>
      <c r="E37" s="189" t="s">
        <v>221</v>
      </c>
      <c r="F37" s="189" t="s">
        <v>252</v>
      </c>
      <c r="G37" s="113">
        <v>4</v>
      </c>
      <c r="H37" s="113">
        <v>2</v>
      </c>
      <c r="I37" s="113">
        <v>1</v>
      </c>
      <c r="J37" s="114" t="s">
        <v>306</v>
      </c>
      <c r="K37" s="113" t="str">
        <f t="shared" si="2"/>
        <v>B</v>
      </c>
      <c r="L37" s="113" t="s">
        <v>295</v>
      </c>
      <c r="M37" s="113" t="s">
        <v>296</v>
      </c>
      <c r="N37" s="113" t="s">
        <v>297</v>
      </c>
      <c r="O37" s="113" t="s">
        <v>298</v>
      </c>
      <c r="P37" s="113" t="str">
        <f t="shared" si="3"/>
        <v>B</v>
      </c>
      <c r="Q37" s="113" t="s">
        <v>295</v>
      </c>
      <c r="R37" s="113" t="s">
        <v>296</v>
      </c>
      <c r="S37" s="177"/>
    </row>
    <row r="38" spans="1:19" ht="15">
      <c r="A38" s="113">
        <v>27</v>
      </c>
      <c r="B38" s="113" t="s">
        <v>1188</v>
      </c>
      <c r="C38" s="225" t="s">
        <v>325</v>
      </c>
      <c r="D38" s="221" t="s">
        <v>323</v>
      </c>
      <c r="E38" s="189" t="s">
        <v>221</v>
      </c>
      <c r="F38" s="189" t="s">
        <v>252</v>
      </c>
      <c r="G38" s="113">
        <v>6</v>
      </c>
      <c r="H38" s="113">
        <v>3</v>
      </c>
      <c r="I38" s="113">
        <v>1</v>
      </c>
      <c r="J38" s="114" t="s">
        <v>306</v>
      </c>
      <c r="K38" s="113" t="str">
        <f t="shared" si="2"/>
        <v>B</v>
      </c>
      <c r="L38" s="113" t="s">
        <v>295</v>
      </c>
      <c r="M38" s="113" t="s">
        <v>296</v>
      </c>
      <c r="N38" s="113" t="s">
        <v>297</v>
      </c>
      <c r="O38" s="113" t="s">
        <v>298</v>
      </c>
      <c r="P38" s="113" t="str">
        <f t="shared" si="3"/>
        <v>B</v>
      </c>
      <c r="Q38" s="113" t="s">
        <v>295</v>
      </c>
      <c r="R38" s="113" t="s">
        <v>296</v>
      </c>
      <c r="S38" s="177"/>
    </row>
    <row r="39" spans="1:19" ht="15">
      <c r="A39" s="113">
        <v>28</v>
      </c>
      <c r="B39" s="113" t="s">
        <v>1189</v>
      </c>
      <c r="C39" s="226" t="s">
        <v>1522</v>
      </c>
      <c r="D39" s="221" t="s">
        <v>324</v>
      </c>
      <c r="E39" s="189" t="s">
        <v>582</v>
      </c>
      <c r="F39" s="189" t="s">
        <v>1620</v>
      </c>
      <c r="G39" s="113">
        <v>3</v>
      </c>
      <c r="H39" s="113">
        <v>3</v>
      </c>
      <c r="I39" s="121">
        <v>1</v>
      </c>
      <c r="J39" s="119" t="s">
        <v>334</v>
      </c>
      <c r="K39" s="121" t="s">
        <v>296</v>
      </c>
      <c r="L39" s="113" t="s">
        <v>295</v>
      </c>
      <c r="M39" s="113" t="s">
        <v>296</v>
      </c>
      <c r="N39" s="113" t="s">
        <v>297</v>
      </c>
      <c r="O39" s="113" t="s">
        <v>298</v>
      </c>
      <c r="P39" s="113" t="str">
        <f t="shared" si="3"/>
        <v>B</v>
      </c>
      <c r="Q39" s="113" t="s">
        <v>295</v>
      </c>
      <c r="R39" s="113" t="s">
        <v>296</v>
      </c>
      <c r="S39" s="177"/>
    </row>
    <row r="40" spans="1:19" ht="15">
      <c r="A40" s="113">
        <v>29</v>
      </c>
      <c r="B40" s="113" t="s">
        <v>1190</v>
      </c>
      <c r="C40" s="225" t="s">
        <v>328</v>
      </c>
      <c r="D40" s="221" t="s">
        <v>1522</v>
      </c>
      <c r="E40" s="189" t="s">
        <v>582</v>
      </c>
      <c r="F40" s="189" t="s">
        <v>1620</v>
      </c>
      <c r="G40" s="113">
        <v>22</v>
      </c>
      <c r="H40" s="113">
        <v>4</v>
      </c>
      <c r="I40" s="113">
        <v>4</v>
      </c>
      <c r="J40" s="114" t="s">
        <v>294</v>
      </c>
      <c r="K40" s="113" t="str">
        <f>R40</f>
        <v>B</v>
      </c>
      <c r="L40" s="113" t="s">
        <v>295</v>
      </c>
      <c r="M40" s="113" t="s">
        <v>296</v>
      </c>
      <c r="N40" s="113" t="s">
        <v>297</v>
      </c>
      <c r="O40" s="113" t="s">
        <v>298</v>
      </c>
      <c r="P40" s="113" t="str">
        <f>R40</f>
        <v>B</v>
      </c>
      <c r="Q40" s="113" t="s">
        <v>295</v>
      </c>
      <c r="R40" s="113" t="s">
        <v>296</v>
      </c>
      <c r="S40" s="177"/>
    </row>
    <row r="41" spans="1:19" ht="15">
      <c r="A41" s="113">
        <v>30</v>
      </c>
      <c r="B41" s="113" t="s">
        <v>1191</v>
      </c>
      <c r="C41" s="225" t="s">
        <v>329</v>
      </c>
      <c r="D41" s="221" t="s">
        <v>328</v>
      </c>
      <c r="E41" s="189" t="s">
        <v>252</v>
      </c>
      <c r="F41" s="189" t="s">
        <v>1621</v>
      </c>
      <c r="G41" s="113">
        <v>7</v>
      </c>
      <c r="H41" s="113">
        <v>4</v>
      </c>
      <c r="I41" s="113">
        <v>1</v>
      </c>
      <c r="J41" s="114" t="s">
        <v>294</v>
      </c>
      <c r="K41" s="113" t="str">
        <f>R41</f>
        <v>B</v>
      </c>
      <c r="L41" s="113" t="s">
        <v>295</v>
      </c>
      <c r="M41" s="113" t="s">
        <v>296</v>
      </c>
      <c r="N41" s="113" t="s">
        <v>297</v>
      </c>
      <c r="O41" s="113" t="s">
        <v>298</v>
      </c>
      <c r="P41" s="113" t="str">
        <f>R41</f>
        <v>B</v>
      </c>
      <c r="Q41" s="113" t="s">
        <v>295</v>
      </c>
      <c r="R41" s="113" t="s">
        <v>296</v>
      </c>
      <c r="S41" s="177"/>
    </row>
    <row r="42" spans="1:19" ht="15">
      <c r="A42" s="113">
        <v>31</v>
      </c>
      <c r="B42" s="113" t="s">
        <v>1192</v>
      </c>
      <c r="C42" s="225" t="s">
        <v>330</v>
      </c>
      <c r="D42" s="221" t="s">
        <v>329</v>
      </c>
      <c r="E42" s="189" t="s">
        <v>252</v>
      </c>
      <c r="F42" s="189" t="s">
        <v>1621</v>
      </c>
      <c r="G42" s="113">
        <v>6</v>
      </c>
      <c r="H42" s="113">
        <v>3.3</v>
      </c>
      <c r="I42" s="113">
        <v>2</v>
      </c>
      <c r="J42" s="114" t="s">
        <v>294</v>
      </c>
      <c r="K42" s="113" t="str">
        <f>R42</f>
        <v>B</v>
      </c>
      <c r="L42" s="113" t="s">
        <v>295</v>
      </c>
      <c r="M42" s="113" t="s">
        <v>296</v>
      </c>
      <c r="N42" s="113" t="s">
        <v>297</v>
      </c>
      <c r="O42" s="113" t="s">
        <v>298</v>
      </c>
      <c r="P42" s="113" t="str">
        <f>R42</f>
        <v>B</v>
      </c>
      <c r="Q42" s="113" t="s">
        <v>295</v>
      </c>
      <c r="R42" s="113" t="s">
        <v>296</v>
      </c>
      <c r="S42" s="177"/>
    </row>
    <row r="43" spans="1:19" ht="15">
      <c r="A43" s="113">
        <v>32</v>
      </c>
      <c r="B43" s="113" t="s">
        <v>1193</v>
      </c>
      <c r="C43" s="225" t="s">
        <v>331</v>
      </c>
      <c r="D43" s="221" t="s">
        <v>330</v>
      </c>
      <c r="E43" s="189" t="s">
        <v>252</v>
      </c>
      <c r="F43" s="189" t="s">
        <v>1621</v>
      </c>
      <c r="G43" s="120">
        <v>18</v>
      </c>
      <c r="H43" s="121">
        <v>4</v>
      </c>
      <c r="I43" s="121">
        <v>1</v>
      </c>
      <c r="J43" s="119" t="s">
        <v>294</v>
      </c>
      <c r="K43" s="121" t="str">
        <f>R43</f>
        <v>B</v>
      </c>
      <c r="L43" s="121" t="s">
        <v>295</v>
      </c>
      <c r="M43" s="121" t="s">
        <v>296</v>
      </c>
      <c r="N43" s="121" t="s">
        <v>297</v>
      </c>
      <c r="O43" s="121" t="s">
        <v>298</v>
      </c>
      <c r="P43" s="121" t="str">
        <f>R43</f>
        <v>B</v>
      </c>
      <c r="Q43" s="121" t="s">
        <v>295</v>
      </c>
      <c r="R43" s="121" t="s">
        <v>296</v>
      </c>
      <c r="S43" s="177"/>
    </row>
    <row r="44" spans="1:19" ht="15">
      <c r="A44" s="113">
        <v>33</v>
      </c>
      <c r="B44" s="122" t="s">
        <v>1194</v>
      </c>
      <c r="C44" s="225" t="s">
        <v>582</v>
      </c>
      <c r="D44" s="221" t="s">
        <v>331</v>
      </c>
      <c r="E44" s="189" t="s">
        <v>252</v>
      </c>
      <c r="F44" s="189" t="s">
        <v>1621</v>
      </c>
      <c r="G44" s="118">
        <v>10</v>
      </c>
      <c r="H44" s="113">
        <v>4</v>
      </c>
      <c r="I44" s="113">
        <v>1</v>
      </c>
      <c r="J44" s="114" t="s">
        <v>334</v>
      </c>
      <c r="K44" s="113" t="str">
        <f>R44</f>
        <v>B</v>
      </c>
      <c r="L44" s="113" t="s">
        <v>295</v>
      </c>
      <c r="M44" s="113" t="s">
        <v>296</v>
      </c>
      <c r="N44" s="113" t="s">
        <v>297</v>
      </c>
      <c r="O44" s="113" t="s">
        <v>298</v>
      </c>
      <c r="P44" s="113" t="str">
        <f>R44</f>
        <v>B</v>
      </c>
      <c r="Q44" s="113" t="s">
        <v>295</v>
      </c>
      <c r="R44" s="113" t="s">
        <v>296</v>
      </c>
      <c r="S44" s="177"/>
    </row>
    <row r="45" spans="1:19" ht="15">
      <c r="A45" s="113">
        <v>34</v>
      </c>
      <c r="B45" s="91" t="s">
        <v>1189</v>
      </c>
      <c r="C45" s="226" t="s">
        <v>1522</v>
      </c>
      <c r="D45" s="219" t="s">
        <v>582</v>
      </c>
      <c r="E45" s="220" t="s">
        <v>582</v>
      </c>
      <c r="F45" s="220" t="s">
        <v>1620</v>
      </c>
      <c r="G45" s="122">
        <v>3</v>
      </c>
      <c r="H45" s="122">
        <v>3</v>
      </c>
      <c r="I45" s="171">
        <v>1</v>
      </c>
      <c r="J45" s="123" t="s">
        <v>334</v>
      </c>
      <c r="K45" s="171" t="s">
        <v>296</v>
      </c>
      <c r="L45" s="136"/>
      <c r="M45" s="136"/>
      <c r="N45" s="136"/>
      <c r="O45" s="136"/>
      <c r="P45" s="136"/>
      <c r="Q45" s="136"/>
      <c r="R45" s="136"/>
      <c r="S45" s="178"/>
    </row>
    <row r="46" spans="1:19" ht="13.5">
      <c r="A46" s="463" t="s">
        <v>1653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5"/>
    </row>
    <row r="47" spans="1:19" ht="14.25">
      <c r="A47" s="171" t="s">
        <v>332</v>
      </c>
      <c r="B47" s="124" t="s">
        <v>333</v>
      </c>
      <c r="C47" s="125"/>
      <c r="D47" s="125"/>
      <c r="E47" s="92"/>
      <c r="F47" s="93"/>
      <c r="G47" s="91"/>
      <c r="H47" s="91"/>
      <c r="I47" s="91"/>
      <c r="J47" s="126"/>
      <c r="K47" s="91"/>
      <c r="L47" s="91"/>
      <c r="M47" s="91"/>
      <c r="N47" s="91"/>
      <c r="O47" s="91"/>
      <c r="P47" s="91"/>
      <c r="Q47" s="91"/>
      <c r="R47" s="91"/>
      <c r="S47" s="173"/>
    </row>
    <row r="48" spans="1:19" ht="15">
      <c r="A48" s="111">
        <v>1</v>
      </c>
      <c r="B48" s="111" t="s">
        <v>1195</v>
      </c>
      <c r="C48" s="184" t="s">
        <v>1523</v>
      </c>
      <c r="D48" s="202" t="s">
        <v>1523</v>
      </c>
      <c r="E48" s="185" t="s">
        <v>225</v>
      </c>
      <c r="F48" s="185" t="s">
        <v>251</v>
      </c>
      <c r="G48" s="111">
        <v>5</v>
      </c>
      <c r="H48" s="111">
        <v>5</v>
      </c>
      <c r="I48" s="111">
        <v>1</v>
      </c>
      <c r="J48" s="112" t="s">
        <v>334</v>
      </c>
      <c r="K48" s="111" t="s">
        <v>296</v>
      </c>
      <c r="L48" s="111" t="s">
        <v>295</v>
      </c>
      <c r="M48" s="111" t="s">
        <v>296</v>
      </c>
      <c r="N48" s="111" t="s">
        <v>297</v>
      </c>
      <c r="O48" s="111" t="s">
        <v>298</v>
      </c>
      <c r="P48" s="111" t="str">
        <f t="shared" ref="P48:P53" si="4">R48</f>
        <v>B</v>
      </c>
      <c r="Q48" s="111" t="s">
        <v>295</v>
      </c>
      <c r="R48" s="111" t="s">
        <v>296</v>
      </c>
      <c r="S48" s="176"/>
    </row>
    <row r="49" spans="1:19" ht="15">
      <c r="A49" s="113">
        <v>2</v>
      </c>
      <c r="B49" s="113" t="s">
        <v>1196</v>
      </c>
      <c r="C49" s="188" t="s">
        <v>1524</v>
      </c>
      <c r="D49" s="203" t="s">
        <v>1524</v>
      </c>
      <c r="E49" s="189" t="s">
        <v>225</v>
      </c>
      <c r="F49" s="189" t="s">
        <v>251</v>
      </c>
      <c r="G49" s="113">
        <v>6</v>
      </c>
      <c r="H49" s="113">
        <v>5</v>
      </c>
      <c r="I49" s="113">
        <v>1</v>
      </c>
      <c r="J49" s="114" t="s">
        <v>334</v>
      </c>
      <c r="K49" s="113" t="s">
        <v>296</v>
      </c>
      <c r="L49" s="122" t="s">
        <v>295</v>
      </c>
      <c r="M49" s="122" t="s">
        <v>296</v>
      </c>
      <c r="N49" s="122" t="s">
        <v>297</v>
      </c>
      <c r="O49" s="122" t="s">
        <v>298</v>
      </c>
      <c r="P49" s="122" t="str">
        <f t="shared" si="4"/>
        <v>B</v>
      </c>
      <c r="Q49" s="122" t="s">
        <v>295</v>
      </c>
      <c r="R49" s="122" t="s">
        <v>296</v>
      </c>
      <c r="S49" s="177"/>
    </row>
    <row r="50" spans="1:19" ht="15">
      <c r="A50" s="113">
        <v>3</v>
      </c>
      <c r="B50" s="113" t="s">
        <v>1197</v>
      </c>
      <c r="C50" s="188" t="s">
        <v>1525</v>
      </c>
      <c r="D50" s="203" t="s">
        <v>1525</v>
      </c>
      <c r="E50" s="189" t="s">
        <v>225</v>
      </c>
      <c r="F50" s="189" t="s">
        <v>251</v>
      </c>
      <c r="G50" s="113">
        <v>8</v>
      </c>
      <c r="H50" s="113">
        <v>5</v>
      </c>
      <c r="I50" s="113">
        <v>1</v>
      </c>
      <c r="J50" s="114" t="s">
        <v>334</v>
      </c>
      <c r="K50" s="113" t="s">
        <v>296</v>
      </c>
      <c r="L50" s="122" t="s">
        <v>295</v>
      </c>
      <c r="M50" s="122" t="s">
        <v>296</v>
      </c>
      <c r="N50" s="122" t="s">
        <v>297</v>
      </c>
      <c r="O50" s="122" t="s">
        <v>298</v>
      </c>
      <c r="P50" s="122" t="str">
        <f t="shared" si="4"/>
        <v>B</v>
      </c>
      <c r="Q50" s="122" t="s">
        <v>295</v>
      </c>
      <c r="R50" s="122" t="s">
        <v>296</v>
      </c>
      <c r="S50" s="177"/>
    </row>
    <row r="51" spans="1:19" ht="15">
      <c r="A51" s="113">
        <v>4</v>
      </c>
      <c r="B51" s="113" t="s">
        <v>1198</v>
      </c>
      <c r="C51" s="188" t="s">
        <v>1526</v>
      </c>
      <c r="D51" s="203" t="s">
        <v>1526</v>
      </c>
      <c r="E51" s="189" t="s">
        <v>225</v>
      </c>
      <c r="F51" s="189" t="s">
        <v>251</v>
      </c>
      <c r="G51" s="113">
        <v>7</v>
      </c>
      <c r="H51" s="113">
        <v>5</v>
      </c>
      <c r="I51" s="113">
        <v>1</v>
      </c>
      <c r="J51" s="114" t="s">
        <v>334</v>
      </c>
      <c r="K51" s="113" t="s">
        <v>296</v>
      </c>
      <c r="L51" s="122" t="s">
        <v>295</v>
      </c>
      <c r="M51" s="122" t="s">
        <v>296</v>
      </c>
      <c r="N51" s="122" t="s">
        <v>297</v>
      </c>
      <c r="O51" s="122" t="s">
        <v>298</v>
      </c>
      <c r="P51" s="122" t="str">
        <f t="shared" si="4"/>
        <v>B</v>
      </c>
      <c r="Q51" s="122" t="s">
        <v>295</v>
      </c>
      <c r="R51" s="122" t="s">
        <v>296</v>
      </c>
      <c r="S51" s="177"/>
    </row>
    <row r="52" spans="1:19" ht="15">
      <c r="A52" s="113">
        <v>5</v>
      </c>
      <c r="B52" s="113" t="s">
        <v>1199</v>
      </c>
      <c r="C52" s="188" t="s">
        <v>251</v>
      </c>
      <c r="D52" s="203" t="s">
        <v>251</v>
      </c>
      <c r="E52" s="189" t="s">
        <v>225</v>
      </c>
      <c r="F52" s="189" t="s">
        <v>251</v>
      </c>
      <c r="G52" s="113">
        <v>4</v>
      </c>
      <c r="H52" s="113">
        <v>5</v>
      </c>
      <c r="I52" s="113">
        <v>1</v>
      </c>
      <c r="J52" s="114" t="s">
        <v>334</v>
      </c>
      <c r="K52" s="113" t="s">
        <v>296</v>
      </c>
      <c r="L52" s="122" t="s">
        <v>295</v>
      </c>
      <c r="M52" s="122" t="s">
        <v>296</v>
      </c>
      <c r="N52" s="122" t="s">
        <v>297</v>
      </c>
      <c r="O52" s="122" t="s">
        <v>298</v>
      </c>
      <c r="P52" s="122" t="str">
        <f t="shared" si="4"/>
        <v>B</v>
      </c>
      <c r="Q52" s="122" t="s">
        <v>295</v>
      </c>
      <c r="R52" s="122" t="s">
        <v>296</v>
      </c>
      <c r="S52" s="177"/>
    </row>
    <row r="53" spans="1:19" ht="15">
      <c r="A53" s="113">
        <v>6</v>
      </c>
      <c r="B53" s="113" t="s">
        <v>1200</v>
      </c>
      <c r="C53" s="188" t="s">
        <v>1527</v>
      </c>
      <c r="D53" s="203" t="s">
        <v>1527</v>
      </c>
      <c r="E53" s="189" t="s">
        <v>225</v>
      </c>
      <c r="F53" s="189" t="s">
        <v>251</v>
      </c>
      <c r="G53" s="113">
        <v>8</v>
      </c>
      <c r="H53" s="113">
        <v>5</v>
      </c>
      <c r="I53" s="113">
        <v>1</v>
      </c>
      <c r="J53" s="114" t="s">
        <v>334</v>
      </c>
      <c r="K53" s="113" t="s">
        <v>296</v>
      </c>
      <c r="L53" s="122" t="s">
        <v>295</v>
      </c>
      <c r="M53" s="122" t="s">
        <v>296</v>
      </c>
      <c r="N53" s="122" t="s">
        <v>297</v>
      </c>
      <c r="O53" s="122" t="s">
        <v>298</v>
      </c>
      <c r="P53" s="122" t="str">
        <f t="shared" si="4"/>
        <v>B</v>
      </c>
      <c r="Q53" s="122" t="s">
        <v>295</v>
      </c>
      <c r="R53" s="122" t="s">
        <v>296</v>
      </c>
      <c r="S53" s="177"/>
    </row>
    <row r="54" spans="1:19" ht="15">
      <c r="A54" s="113">
        <v>7</v>
      </c>
      <c r="B54" s="113" t="s">
        <v>1201</v>
      </c>
      <c r="C54" s="188" t="s">
        <v>312</v>
      </c>
      <c r="D54" s="203" t="s">
        <v>312</v>
      </c>
      <c r="E54" s="189" t="s">
        <v>225</v>
      </c>
      <c r="F54" s="189" t="s">
        <v>121</v>
      </c>
      <c r="G54" s="122">
        <v>4</v>
      </c>
      <c r="H54" s="122">
        <v>6.4</v>
      </c>
      <c r="I54" s="122">
        <v>2</v>
      </c>
      <c r="J54" s="137" t="s">
        <v>334</v>
      </c>
      <c r="K54" s="122" t="str">
        <f>R54</f>
        <v>B</v>
      </c>
      <c r="L54" s="122" t="s">
        <v>295</v>
      </c>
      <c r="M54" s="122" t="s">
        <v>296</v>
      </c>
      <c r="N54" s="122" t="s">
        <v>297</v>
      </c>
      <c r="O54" s="122" t="s">
        <v>298</v>
      </c>
      <c r="P54" s="122" t="str">
        <f t="shared" ref="P54:P63" si="5">R54</f>
        <v>B</v>
      </c>
      <c r="Q54" s="122" t="s">
        <v>295</v>
      </c>
      <c r="R54" s="122" t="s">
        <v>296</v>
      </c>
      <c r="S54" s="177"/>
    </row>
    <row r="55" spans="1:19" ht="15">
      <c r="A55" s="113">
        <v>8</v>
      </c>
      <c r="B55" s="113" t="s">
        <v>1202</v>
      </c>
      <c r="C55" s="188" t="s">
        <v>309</v>
      </c>
      <c r="D55" s="203" t="s">
        <v>309</v>
      </c>
      <c r="E55" s="189" t="s">
        <v>225</v>
      </c>
      <c r="F55" s="189" t="s">
        <v>121</v>
      </c>
      <c r="G55" s="113">
        <v>38.799999999999997</v>
      </c>
      <c r="H55" s="113">
        <v>5.4</v>
      </c>
      <c r="I55" s="113">
        <v>1</v>
      </c>
      <c r="J55" s="114" t="s">
        <v>334</v>
      </c>
      <c r="K55" s="113" t="str">
        <f>R55</f>
        <v>S</v>
      </c>
      <c r="L55" s="113" t="s">
        <v>295</v>
      </c>
      <c r="M55" s="113" t="str">
        <f>K55</f>
        <v>S</v>
      </c>
      <c r="N55" s="113" t="s">
        <v>297</v>
      </c>
      <c r="O55" s="113" t="s">
        <v>298</v>
      </c>
      <c r="P55" s="113" t="str">
        <f t="shared" si="5"/>
        <v>S</v>
      </c>
      <c r="Q55" s="113" t="s">
        <v>295</v>
      </c>
      <c r="R55" s="113" t="s">
        <v>310</v>
      </c>
      <c r="S55" s="177"/>
    </row>
    <row r="56" spans="1:19" ht="15">
      <c r="A56" s="113">
        <v>9</v>
      </c>
      <c r="B56" s="113" t="s">
        <v>1203</v>
      </c>
      <c r="C56" s="188" t="s">
        <v>421</v>
      </c>
      <c r="D56" s="203" t="s">
        <v>335</v>
      </c>
      <c r="E56" s="189" t="s">
        <v>225</v>
      </c>
      <c r="F56" s="189" t="s">
        <v>121</v>
      </c>
      <c r="G56" s="113">
        <v>4.3</v>
      </c>
      <c r="H56" s="113">
        <v>6.4</v>
      </c>
      <c r="I56" s="113">
        <v>2</v>
      </c>
      <c r="J56" s="114" t="s">
        <v>334</v>
      </c>
      <c r="K56" s="113" t="str">
        <f>R56</f>
        <v>B</v>
      </c>
      <c r="L56" s="113" t="s">
        <v>295</v>
      </c>
      <c r="M56" s="113" t="s">
        <v>296</v>
      </c>
      <c r="N56" s="113" t="s">
        <v>297</v>
      </c>
      <c r="O56" s="113" t="s">
        <v>298</v>
      </c>
      <c r="P56" s="113" t="str">
        <f t="shared" si="5"/>
        <v>B</v>
      </c>
      <c r="Q56" s="113" t="s">
        <v>295</v>
      </c>
      <c r="R56" s="113" t="s">
        <v>296</v>
      </c>
      <c r="S56" s="177"/>
    </row>
    <row r="57" spans="1:19" ht="15">
      <c r="A57" s="113">
        <v>10</v>
      </c>
      <c r="B57" s="113" t="s">
        <v>1204</v>
      </c>
      <c r="C57" s="188" t="s">
        <v>1647</v>
      </c>
      <c r="D57" s="203" t="s">
        <v>336</v>
      </c>
      <c r="E57" s="189" t="s">
        <v>225</v>
      </c>
      <c r="F57" s="189" t="s">
        <v>121</v>
      </c>
      <c r="G57" s="113">
        <v>6.7</v>
      </c>
      <c r="H57" s="113">
        <v>5.6</v>
      </c>
      <c r="I57" s="113">
        <v>1</v>
      </c>
      <c r="J57" s="114" t="s">
        <v>334</v>
      </c>
      <c r="K57" s="113" t="str">
        <f>R57</f>
        <v>B</v>
      </c>
      <c r="L57" s="113" t="s">
        <v>295</v>
      </c>
      <c r="M57" s="113" t="s">
        <v>296</v>
      </c>
      <c r="N57" s="113" t="s">
        <v>297</v>
      </c>
      <c r="O57" s="113" t="s">
        <v>298</v>
      </c>
      <c r="P57" s="113" t="str">
        <f t="shared" si="5"/>
        <v>B</v>
      </c>
      <c r="Q57" s="113" t="s">
        <v>295</v>
      </c>
      <c r="R57" s="113" t="s">
        <v>296</v>
      </c>
      <c r="S57" s="177"/>
    </row>
    <row r="58" spans="1:19" ht="15">
      <c r="A58" s="113">
        <v>11</v>
      </c>
      <c r="B58" s="113" t="s">
        <v>1205</v>
      </c>
      <c r="C58" s="188" t="s">
        <v>1528</v>
      </c>
      <c r="D58" s="203" t="s">
        <v>1528</v>
      </c>
      <c r="E58" s="189" t="s">
        <v>225</v>
      </c>
      <c r="F58" s="189" t="s">
        <v>121</v>
      </c>
      <c r="G58" s="113">
        <v>3</v>
      </c>
      <c r="H58" s="113">
        <v>4</v>
      </c>
      <c r="I58" s="113">
        <v>1</v>
      </c>
      <c r="J58" s="114" t="s">
        <v>334</v>
      </c>
      <c r="K58" s="113" t="s">
        <v>296</v>
      </c>
      <c r="L58" s="113" t="s">
        <v>295</v>
      </c>
      <c r="M58" s="113" t="s">
        <v>296</v>
      </c>
      <c r="N58" s="113" t="s">
        <v>297</v>
      </c>
      <c r="O58" s="113" t="s">
        <v>298</v>
      </c>
      <c r="P58" s="113" t="str">
        <f t="shared" si="5"/>
        <v>B</v>
      </c>
      <c r="Q58" s="113" t="s">
        <v>295</v>
      </c>
      <c r="R58" s="113" t="s">
        <v>296</v>
      </c>
      <c r="S58" s="177"/>
    </row>
    <row r="59" spans="1:19" ht="15">
      <c r="A59" s="113">
        <v>12</v>
      </c>
      <c r="B59" s="113" t="s">
        <v>1206</v>
      </c>
      <c r="C59" s="188" t="s">
        <v>337</v>
      </c>
      <c r="D59" s="203" t="s">
        <v>337</v>
      </c>
      <c r="E59" s="189" t="s">
        <v>225</v>
      </c>
      <c r="F59" s="189" t="s">
        <v>121</v>
      </c>
      <c r="G59" s="113">
        <v>3</v>
      </c>
      <c r="H59" s="113">
        <v>6.3</v>
      </c>
      <c r="I59" s="113">
        <v>1</v>
      </c>
      <c r="J59" s="114" t="s">
        <v>334</v>
      </c>
      <c r="K59" s="113" t="str">
        <f>R59</f>
        <v>B</v>
      </c>
      <c r="L59" s="113" t="s">
        <v>295</v>
      </c>
      <c r="M59" s="113" t="str">
        <f>P59</f>
        <v>B</v>
      </c>
      <c r="N59" s="113" t="s">
        <v>297</v>
      </c>
      <c r="O59" s="113" t="s">
        <v>298</v>
      </c>
      <c r="P59" s="113" t="str">
        <f t="shared" si="5"/>
        <v>B</v>
      </c>
      <c r="Q59" s="113" t="s">
        <v>295</v>
      </c>
      <c r="R59" s="113" t="s">
        <v>296</v>
      </c>
      <c r="S59" s="177"/>
    </row>
    <row r="60" spans="1:19" ht="15">
      <c r="A60" s="113">
        <v>13</v>
      </c>
      <c r="B60" s="113" t="s">
        <v>1207</v>
      </c>
      <c r="C60" s="188" t="s">
        <v>338</v>
      </c>
      <c r="D60" s="203" t="s">
        <v>338</v>
      </c>
      <c r="E60" s="189" t="s">
        <v>225</v>
      </c>
      <c r="F60" s="189" t="s">
        <v>121</v>
      </c>
      <c r="G60" s="113">
        <v>3</v>
      </c>
      <c r="H60" s="113">
        <v>6.3</v>
      </c>
      <c r="I60" s="113">
        <v>1</v>
      </c>
      <c r="J60" s="114" t="s">
        <v>334</v>
      </c>
      <c r="K60" s="113" t="str">
        <f>R60</f>
        <v>B</v>
      </c>
      <c r="L60" s="113" t="s">
        <v>295</v>
      </c>
      <c r="M60" s="113" t="str">
        <f>P60</f>
        <v>B</v>
      </c>
      <c r="N60" s="113" t="s">
        <v>297</v>
      </c>
      <c r="O60" s="113" t="s">
        <v>298</v>
      </c>
      <c r="P60" s="113" t="str">
        <f t="shared" si="5"/>
        <v>B</v>
      </c>
      <c r="Q60" s="113" t="s">
        <v>295</v>
      </c>
      <c r="R60" s="113" t="s">
        <v>296</v>
      </c>
      <c r="S60" s="177"/>
    </row>
    <row r="61" spans="1:19" ht="15">
      <c r="A61" s="113">
        <v>14</v>
      </c>
      <c r="B61" s="113" t="s">
        <v>1208</v>
      </c>
      <c r="C61" s="188" t="s">
        <v>339</v>
      </c>
      <c r="D61" s="203" t="s">
        <v>339</v>
      </c>
      <c r="E61" s="189" t="s">
        <v>225</v>
      </c>
      <c r="F61" s="189" t="s">
        <v>121</v>
      </c>
      <c r="G61" s="113">
        <v>7</v>
      </c>
      <c r="H61" s="113">
        <v>6.5</v>
      </c>
      <c r="I61" s="113">
        <v>1</v>
      </c>
      <c r="J61" s="114" t="s">
        <v>334</v>
      </c>
      <c r="K61" s="113" t="str">
        <f>R61</f>
        <v>B</v>
      </c>
      <c r="L61" s="113" t="s">
        <v>295</v>
      </c>
      <c r="M61" s="113" t="s">
        <v>296</v>
      </c>
      <c r="N61" s="113" t="s">
        <v>297</v>
      </c>
      <c r="O61" s="113" t="s">
        <v>298</v>
      </c>
      <c r="P61" s="113" t="str">
        <f t="shared" si="5"/>
        <v>B</v>
      </c>
      <c r="Q61" s="113" t="s">
        <v>295</v>
      </c>
      <c r="R61" s="113" t="s">
        <v>296</v>
      </c>
      <c r="S61" s="177"/>
    </row>
    <row r="62" spans="1:19" ht="15">
      <c r="A62" s="113">
        <v>15</v>
      </c>
      <c r="B62" s="113" t="s">
        <v>1209</v>
      </c>
      <c r="C62" s="188" t="s">
        <v>340</v>
      </c>
      <c r="D62" s="203" t="s">
        <v>340</v>
      </c>
      <c r="E62" s="189" t="s">
        <v>225</v>
      </c>
      <c r="F62" s="189" t="s">
        <v>121</v>
      </c>
      <c r="G62" s="113">
        <v>4.2</v>
      </c>
      <c r="H62" s="113">
        <v>6.2</v>
      </c>
      <c r="I62" s="113">
        <v>1</v>
      </c>
      <c r="J62" s="114" t="s">
        <v>334</v>
      </c>
      <c r="K62" s="113" t="str">
        <f>R62</f>
        <v>B</v>
      </c>
      <c r="L62" s="113" t="s">
        <v>295</v>
      </c>
      <c r="M62" s="113" t="s">
        <v>296</v>
      </c>
      <c r="N62" s="113" t="s">
        <v>297</v>
      </c>
      <c r="O62" s="113" t="s">
        <v>298</v>
      </c>
      <c r="P62" s="113" t="str">
        <f t="shared" si="5"/>
        <v>B</v>
      </c>
      <c r="Q62" s="113" t="s">
        <v>295</v>
      </c>
      <c r="R62" s="113" t="s">
        <v>296</v>
      </c>
      <c r="S62" s="177"/>
    </row>
    <row r="63" spans="1:19" ht="15">
      <c r="A63" s="113">
        <v>16</v>
      </c>
      <c r="B63" s="113" t="s">
        <v>1210</v>
      </c>
      <c r="C63" s="188" t="s">
        <v>1529</v>
      </c>
      <c r="D63" s="203" t="s">
        <v>1529</v>
      </c>
      <c r="E63" s="189" t="s">
        <v>225</v>
      </c>
      <c r="F63" s="189" t="s">
        <v>121</v>
      </c>
      <c r="G63" s="113">
        <v>4.2</v>
      </c>
      <c r="H63" s="113">
        <v>5</v>
      </c>
      <c r="I63" s="113">
        <v>1</v>
      </c>
      <c r="J63" s="114" t="s">
        <v>334</v>
      </c>
      <c r="K63" s="113" t="s">
        <v>296</v>
      </c>
      <c r="L63" s="113" t="s">
        <v>295</v>
      </c>
      <c r="M63" s="113" t="s">
        <v>296</v>
      </c>
      <c r="N63" s="113" t="s">
        <v>297</v>
      </c>
      <c r="O63" s="113" t="s">
        <v>298</v>
      </c>
      <c r="P63" s="113" t="str">
        <f t="shared" si="5"/>
        <v>B</v>
      </c>
      <c r="Q63" s="113" t="s">
        <v>295</v>
      </c>
      <c r="R63" s="113" t="s">
        <v>296</v>
      </c>
      <c r="S63" s="177"/>
    </row>
    <row r="64" spans="1:19" ht="15">
      <c r="A64" s="113">
        <v>17</v>
      </c>
      <c r="B64" s="113" t="s">
        <v>1211</v>
      </c>
      <c r="C64" s="188" t="s">
        <v>121</v>
      </c>
      <c r="D64" s="203" t="s">
        <v>121</v>
      </c>
      <c r="E64" s="189" t="s">
        <v>225</v>
      </c>
      <c r="F64" s="189" t="s">
        <v>121</v>
      </c>
      <c r="G64" s="113">
        <v>5.2</v>
      </c>
      <c r="H64" s="113">
        <v>6</v>
      </c>
      <c r="I64" s="113">
        <v>1</v>
      </c>
      <c r="J64" s="114" t="s">
        <v>334</v>
      </c>
      <c r="K64" s="113" t="s">
        <v>296</v>
      </c>
      <c r="L64" s="113" t="s">
        <v>295</v>
      </c>
      <c r="M64" s="113" t="s">
        <v>296</v>
      </c>
      <c r="N64" s="113" t="s">
        <v>297</v>
      </c>
      <c r="O64" s="113" t="s">
        <v>298</v>
      </c>
      <c r="P64" s="113" t="str">
        <f t="shared" ref="P64:P65" si="6">R64</f>
        <v>B</v>
      </c>
      <c r="Q64" s="113" t="s">
        <v>295</v>
      </c>
      <c r="R64" s="113" t="s">
        <v>296</v>
      </c>
      <c r="S64" s="177"/>
    </row>
    <row r="65" spans="1:19" ht="15">
      <c r="A65" s="113">
        <v>18</v>
      </c>
      <c r="B65" s="113" t="s">
        <v>1212</v>
      </c>
      <c r="C65" s="188" t="s">
        <v>1530</v>
      </c>
      <c r="D65" s="203" t="s">
        <v>1530</v>
      </c>
      <c r="E65" s="189" t="s">
        <v>225</v>
      </c>
      <c r="F65" s="189" t="s">
        <v>121</v>
      </c>
      <c r="G65" s="113">
        <v>5</v>
      </c>
      <c r="H65" s="113">
        <v>3.5</v>
      </c>
      <c r="I65" s="113">
        <v>1</v>
      </c>
      <c r="J65" s="114" t="s">
        <v>306</v>
      </c>
      <c r="K65" s="113" t="s">
        <v>296</v>
      </c>
      <c r="L65" s="113" t="s">
        <v>295</v>
      </c>
      <c r="M65" s="113" t="s">
        <v>296</v>
      </c>
      <c r="N65" s="113" t="s">
        <v>297</v>
      </c>
      <c r="O65" s="113" t="s">
        <v>298</v>
      </c>
      <c r="P65" s="113" t="str">
        <f t="shared" si="6"/>
        <v>B</v>
      </c>
      <c r="Q65" s="113" t="s">
        <v>295</v>
      </c>
      <c r="R65" s="113" t="s">
        <v>296</v>
      </c>
      <c r="S65" s="177"/>
    </row>
    <row r="66" spans="1:19" ht="15">
      <c r="A66" s="113">
        <v>19</v>
      </c>
      <c r="B66" s="113" t="s">
        <v>1213</v>
      </c>
      <c r="C66" s="188" t="s">
        <v>341</v>
      </c>
      <c r="D66" s="203" t="s">
        <v>341</v>
      </c>
      <c r="E66" s="189" t="s">
        <v>225</v>
      </c>
      <c r="F66" s="189" t="s">
        <v>121</v>
      </c>
      <c r="G66" s="113">
        <v>12.6</v>
      </c>
      <c r="H66" s="113">
        <v>6.5</v>
      </c>
      <c r="I66" s="113">
        <v>2</v>
      </c>
      <c r="J66" s="114" t="s">
        <v>334</v>
      </c>
      <c r="K66" s="113" t="str">
        <f>R66</f>
        <v>S</v>
      </c>
      <c r="L66" s="113" t="s">
        <v>295</v>
      </c>
      <c r="M66" s="113" t="s">
        <v>296</v>
      </c>
      <c r="N66" s="113" t="s">
        <v>297</v>
      </c>
      <c r="O66" s="113" t="s">
        <v>298</v>
      </c>
      <c r="P66" s="113" t="str">
        <f>R66</f>
        <v>S</v>
      </c>
      <c r="Q66" s="113" t="s">
        <v>295</v>
      </c>
      <c r="R66" s="113" t="s">
        <v>310</v>
      </c>
      <c r="S66" s="177"/>
    </row>
    <row r="67" spans="1:19" ht="15">
      <c r="A67" s="113">
        <v>20</v>
      </c>
      <c r="B67" s="113" t="s">
        <v>1214</v>
      </c>
      <c r="C67" s="188" t="s">
        <v>342</v>
      </c>
      <c r="D67" s="203" t="s">
        <v>342</v>
      </c>
      <c r="E67" s="189" t="s">
        <v>225</v>
      </c>
      <c r="F67" s="189" t="s">
        <v>121</v>
      </c>
      <c r="G67" s="113">
        <v>8</v>
      </c>
      <c r="H67" s="113">
        <v>6</v>
      </c>
      <c r="I67" s="113">
        <v>1</v>
      </c>
      <c r="J67" s="114" t="s">
        <v>334</v>
      </c>
      <c r="K67" s="113" t="str">
        <f>R67</f>
        <v>B</v>
      </c>
      <c r="L67" s="113" t="s">
        <v>295</v>
      </c>
      <c r="M67" s="113" t="str">
        <f>R67</f>
        <v>B</v>
      </c>
      <c r="N67" s="113" t="s">
        <v>297</v>
      </c>
      <c r="O67" s="113" t="s">
        <v>298</v>
      </c>
      <c r="P67" s="113" t="str">
        <f>R67</f>
        <v>B</v>
      </c>
      <c r="Q67" s="113" t="s">
        <v>295</v>
      </c>
      <c r="R67" s="113" t="s">
        <v>296</v>
      </c>
      <c r="S67" s="177"/>
    </row>
    <row r="68" spans="1:19" ht="15">
      <c r="A68" s="113">
        <v>21</v>
      </c>
      <c r="B68" s="113" t="s">
        <v>1215</v>
      </c>
      <c r="C68" s="188" t="s">
        <v>1531</v>
      </c>
      <c r="D68" s="203" t="s">
        <v>1531</v>
      </c>
      <c r="E68" s="189" t="s">
        <v>225</v>
      </c>
      <c r="F68" s="189" t="s">
        <v>121</v>
      </c>
      <c r="G68" s="113">
        <v>4.5</v>
      </c>
      <c r="H68" s="113">
        <v>6.6</v>
      </c>
      <c r="I68" s="113">
        <v>1</v>
      </c>
      <c r="J68" s="114" t="s">
        <v>306</v>
      </c>
      <c r="K68" s="113" t="s">
        <v>296</v>
      </c>
      <c r="L68" s="113" t="s">
        <v>295</v>
      </c>
      <c r="M68" s="113" t="str">
        <f t="shared" ref="M68:M74" si="7">R68</f>
        <v>B</v>
      </c>
      <c r="N68" s="113" t="s">
        <v>297</v>
      </c>
      <c r="O68" s="113" t="s">
        <v>298</v>
      </c>
      <c r="P68" s="113" t="str">
        <f t="shared" ref="P68:P74" si="8">R68</f>
        <v>B</v>
      </c>
      <c r="Q68" s="113" t="s">
        <v>295</v>
      </c>
      <c r="R68" s="113" t="s">
        <v>296</v>
      </c>
      <c r="S68" s="177"/>
    </row>
    <row r="69" spans="1:19" ht="15">
      <c r="A69" s="113">
        <v>22</v>
      </c>
      <c r="B69" s="113" t="s">
        <v>1216</v>
      </c>
      <c r="C69" s="188" t="s">
        <v>1532</v>
      </c>
      <c r="D69" s="203" t="s">
        <v>1532</v>
      </c>
      <c r="E69" s="189" t="s">
        <v>225</v>
      </c>
      <c r="F69" s="189" t="s">
        <v>121</v>
      </c>
      <c r="G69" s="113">
        <v>6</v>
      </c>
      <c r="H69" s="113">
        <v>6</v>
      </c>
      <c r="I69" s="113">
        <v>1</v>
      </c>
      <c r="J69" s="114" t="s">
        <v>334</v>
      </c>
      <c r="K69" s="113" t="s">
        <v>296</v>
      </c>
      <c r="L69" s="113" t="s">
        <v>295</v>
      </c>
      <c r="M69" s="113" t="str">
        <f t="shared" si="7"/>
        <v>B</v>
      </c>
      <c r="N69" s="113" t="s">
        <v>297</v>
      </c>
      <c r="O69" s="113" t="s">
        <v>298</v>
      </c>
      <c r="P69" s="113" t="str">
        <f t="shared" si="8"/>
        <v>B</v>
      </c>
      <c r="Q69" s="113" t="s">
        <v>295</v>
      </c>
      <c r="R69" s="113" t="s">
        <v>296</v>
      </c>
      <c r="S69" s="177"/>
    </row>
    <row r="70" spans="1:19" ht="15">
      <c r="A70" s="113">
        <v>23</v>
      </c>
      <c r="B70" s="113" t="s">
        <v>1217</v>
      </c>
      <c r="C70" s="188" t="s">
        <v>1533</v>
      </c>
      <c r="D70" s="203" t="s">
        <v>1533</v>
      </c>
      <c r="E70" s="189" t="s">
        <v>225</v>
      </c>
      <c r="F70" s="189" t="s">
        <v>121</v>
      </c>
      <c r="G70" s="113">
        <v>6</v>
      </c>
      <c r="H70" s="113">
        <v>5</v>
      </c>
      <c r="I70" s="113">
        <v>1</v>
      </c>
      <c r="J70" s="114" t="s">
        <v>334</v>
      </c>
      <c r="K70" s="113" t="s">
        <v>296</v>
      </c>
      <c r="L70" s="113" t="s">
        <v>295</v>
      </c>
      <c r="M70" s="113" t="str">
        <f t="shared" si="7"/>
        <v>B</v>
      </c>
      <c r="N70" s="113" t="s">
        <v>297</v>
      </c>
      <c r="O70" s="113" t="s">
        <v>298</v>
      </c>
      <c r="P70" s="113" t="str">
        <f t="shared" si="8"/>
        <v>B</v>
      </c>
      <c r="Q70" s="113" t="s">
        <v>295</v>
      </c>
      <c r="R70" s="113" t="s">
        <v>296</v>
      </c>
      <c r="S70" s="177"/>
    </row>
    <row r="71" spans="1:19" ht="15">
      <c r="A71" s="113">
        <v>24</v>
      </c>
      <c r="B71" s="113" t="s">
        <v>1218</v>
      </c>
      <c r="C71" s="188" t="s">
        <v>1534</v>
      </c>
      <c r="D71" s="203" t="s">
        <v>1534</v>
      </c>
      <c r="E71" s="189" t="s">
        <v>225</v>
      </c>
      <c r="F71" s="189" t="s">
        <v>121</v>
      </c>
      <c r="G71" s="113">
        <v>6</v>
      </c>
      <c r="H71" s="113">
        <v>5</v>
      </c>
      <c r="I71" s="113">
        <v>1</v>
      </c>
      <c r="J71" s="114" t="s">
        <v>334</v>
      </c>
      <c r="K71" s="113" t="s">
        <v>296</v>
      </c>
      <c r="L71" s="113" t="s">
        <v>295</v>
      </c>
      <c r="M71" s="113" t="str">
        <f t="shared" si="7"/>
        <v>B</v>
      </c>
      <c r="N71" s="113" t="s">
        <v>297</v>
      </c>
      <c r="O71" s="113" t="s">
        <v>298</v>
      </c>
      <c r="P71" s="113" t="str">
        <f t="shared" si="8"/>
        <v>B</v>
      </c>
      <c r="Q71" s="113" t="s">
        <v>295</v>
      </c>
      <c r="R71" s="113" t="s">
        <v>296</v>
      </c>
      <c r="S71" s="177"/>
    </row>
    <row r="72" spans="1:19" ht="15">
      <c r="A72" s="113">
        <v>25</v>
      </c>
      <c r="B72" s="113" t="s">
        <v>1219</v>
      </c>
      <c r="C72" s="188" t="s">
        <v>1535</v>
      </c>
      <c r="D72" s="203" t="s">
        <v>1535</v>
      </c>
      <c r="E72" s="189" t="s">
        <v>225</v>
      </c>
      <c r="F72" s="189" t="s">
        <v>121</v>
      </c>
      <c r="G72" s="113">
        <v>5</v>
      </c>
      <c r="H72" s="113">
        <v>3.7</v>
      </c>
      <c r="I72" s="113">
        <v>1</v>
      </c>
      <c r="J72" s="114" t="s">
        <v>334</v>
      </c>
      <c r="K72" s="113" t="s">
        <v>296</v>
      </c>
      <c r="L72" s="113" t="s">
        <v>295</v>
      </c>
      <c r="M72" s="113" t="str">
        <f t="shared" si="7"/>
        <v>B</v>
      </c>
      <c r="N72" s="113" t="s">
        <v>297</v>
      </c>
      <c r="O72" s="113" t="s">
        <v>298</v>
      </c>
      <c r="P72" s="113" t="str">
        <f t="shared" si="8"/>
        <v>B</v>
      </c>
      <c r="Q72" s="113" t="s">
        <v>295</v>
      </c>
      <c r="R72" s="113" t="s">
        <v>296</v>
      </c>
      <c r="S72" s="177"/>
    </row>
    <row r="73" spans="1:19" ht="15">
      <c r="A73" s="113">
        <v>26</v>
      </c>
      <c r="B73" s="113" t="s">
        <v>1220</v>
      </c>
      <c r="C73" s="188" t="s">
        <v>1536</v>
      </c>
      <c r="D73" s="203" t="s">
        <v>1536</v>
      </c>
      <c r="E73" s="189" t="s">
        <v>225</v>
      </c>
      <c r="F73" s="189" t="s">
        <v>121</v>
      </c>
      <c r="G73" s="113">
        <v>4.2</v>
      </c>
      <c r="H73" s="113">
        <v>3.4</v>
      </c>
      <c r="I73" s="113">
        <v>1</v>
      </c>
      <c r="J73" s="114" t="s">
        <v>334</v>
      </c>
      <c r="K73" s="113" t="s">
        <v>296</v>
      </c>
      <c r="L73" s="113" t="s">
        <v>295</v>
      </c>
      <c r="M73" s="113" t="str">
        <f t="shared" si="7"/>
        <v>B</v>
      </c>
      <c r="N73" s="113" t="s">
        <v>297</v>
      </c>
      <c r="O73" s="113" t="s">
        <v>298</v>
      </c>
      <c r="P73" s="113" t="str">
        <f t="shared" si="8"/>
        <v>B</v>
      </c>
      <c r="Q73" s="113" t="s">
        <v>295</v>
      </c>
      <c r="R73" s="113" t="s">
        <v>296</v>
      </c>
      <c r="S73" s="177"/>
    </row>
    <row r="74" spans="1:19" ht="15">
      <c r="A74" s="113">
        <v>27</v>
      </c>
      <c r="B74" s="113" t="s">
        <v>1221</v>
      </c>
      <c r="C74" s="188" t="s">
        <v>1537</v>
      </c>
      <c r="D74" s="203" t="s">
        <v>1537</v>
      </c>
      <c r="E74" s="189" t="s">
        <v>225</v>
      </c>
      <c r="F74" s="189" t="s">
        <v>121</v>
      </c>
      <c r="G74" s="113">
        <v>6.4</v>
      </c>
      <c r="H74" s="113">
        <v>5.6</v>
      </c>
      <c r="I74" s="113">
        <v>1</v>
      </c>
      <c r="J74" s="114" t="s">
        <v>306</v>
      </c>
      <c r="K74" s="113" t="s">
        <v>296</v>
      </c>
      <c r="L74" s="113" t="s">
        <v>295</v>
      </c>
      <c r="M74" s="113" t="str">
        <f t="shared" si="7"/>
        <v>B</v>
      </c>
      <c r="N74" s="113" t="s">
        <v>297</v>
      </c>
      <c r="O74" s="113" t="s">
        <v>298</v>
      </c>
      <c r="P74" s="113" t="str">
        <f t="shared" si="8"/>
        <v>B</v>
      </c>
      <c r="Q74" s="113" t="s">
        <v>295</v>
      </c>
      <c r="R74" s="113" t="s">
        <v>296</v>
      </c>
      <c r="S74" s="177"/>
    </row>
    <row r="75" spans="1:19" ht="15">
      <c r="A75" s="113">
        <v>28</v>
      </c>
      <c r="B75" s="121" t="s">
        <v>1222</v>
      </c>
      <c r="C75" s="188" t="s">
        <v>1538</v>
      </c>
      <c r="D75" s="203" t="s">
        <v>1538</v>
      </c>
      <c r="E75" s="189" t="s">
        <v>225</v>
      </c>
      <c r="F75" s="189" t="s">
        <v>121</v>
      </c>
      <c r="G75" s="113">
        <v>3</v>
      </c>
      <c r="H75" s="113">
        <v>5</v>
      </c>
      <c r="I75" s="113">
        <v>1</v>
      </c>
      <c r="J75" s="114" t="s">
        <v>334</v>
      </c>
      <c r="K75" s="113" t="str">
        <f>R75</f>
        <v>B</v>
      </c>
      <c r="L75" s="113" t="s">
        <v>295</v>
      </c>
      <c r="M75" s="113" t="s">
        <v>296</v>
      </c>
      <c r="N75" s="113" t="s">
        <v>297</v>
      </c>
      <c r="O75" s="113" t="s">
        <v>298</v>
      </c>
      <c r="P75" s="113" t="str">
        <f>R75</f>
        <v>B</v>
      </c>
      <c r="Q75" s="113" t="s">
        <v>295</v>
      </c>
      <c r="R75" s="113" t="s">
        <v>296</v>
      </c>
      <c r="S75" s="177"/>
    </row>
    <row r="76" spans="1:19" ht="15">
      <c r="A76" s="113">
        <v>29</v>
      </c>
      <c r="B76" s="189" t="s">
        <v>1223</v>
      </c>
      <c r="C76" s="188" t="s">
        <v>1539</v>
      </c>
      <c r="D76" s="203" t="s">
        <v>1539</v>
      </c>
      <c r="E76" s="189" t="s">
        <v>1622</v>
      </c>
      <c r="F76" s="189" t="s">
        <v>249</v>
      </c>
      <c r="G76" s="190">
        <v>7</v>
      </c>
      <c r="H76" s="190">
        <v>5</v>
      </c>
      <c r="I76" s="113">
        <v>1</v>
      </c>
      <c r="J76" s="114" t="s">
        <v>334</v>
      </c>
      <c r="K76" s="113" t="s">
        <v>296</v>
      </c>
      <c r="L76" s="113" t="s">
        <v>295</v>
      </c>
      <c r="M76" s="113" t="s">
        <v>296</v>
      </c>
      <c r="N76" s="113" t="s">
        <v>297</v>
      </c>
      <c r="O76" s="113" t="s">
        <v>298</v>
      </c>
      <c r="P76" s="113" t="str">
        <f t="shared" ref="P76:P77" si="9">R76</f>
        <v>B</v>
      </c>
      <c r="Q76" s="113" t="s">
        <v>295</v>
      </c>
      <c r="R76" s="113" t="s">
        <v>296</v>
      </c>
      <c r="S76" s="177"/>
    </row>
    <row r="77" spans="1:19" ht="15">
      <c r="A77" s="113">
        <v>30</v>
      </c>
      <c r="B77" s="220" t="s">
        <v>1224</v>
      </c>
      <c r="C77" s="195" t="s">
        <v>1540</v>
      </c>
      <c r="D77" s="204" t="s">
        <v>1540</v>
      </c>
      <c r="E77" s="197" t="s">
        <v>1622</v>
      </c>
      <c r="F77" s="197" t="s">
        <v>249</v>
      </c>
      <c r="G77" s="198">
        <v>8</v>
      </c>
      <c r="H77" s="198">
        <v>6</v>
      </c>
      <c r="I77" s="136">
        <v>1</v>
      </c>
      <c r="J77" s="139" t="s">
        <v>334</v>
      </c>
      <c r="K77" s="136" t="s">
        <v>296</v>
      </c>
      <c r="L77" s="113" t="s">
        <v>295</v>
      </c>
      <c r="M77" s="113" t="s">
        <v>296</v>
      </c>
      <c r="N77" s="113" t="s">
        <v>297</v>
      </c>
      <c r="O77" s="113" t="s">
        <v>298</v>
      </c>
      <c r="P77" s="113" t="str">
        <f t="shared" si="9"/>
        <v>B</v>
      </c>
      <c r="Q77" s="113" t="s">
        <v>295</v>
      </c>
      <c r="R77" s="113" t="s">
        <v>296</v>
      </c>
      <c r="S77" s="178"/>
    </row>
    <row r="78" spans="1:19" ht="13.5">
      <c r="A78" s="463" t="s">
        <v>1654</v>
      </c>
      <c r="B78" s="464"/>
      <c r="C78" s="464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4"/>
      <c r="S78" s="465"/>
    </row>
    <row r="79" spans="1:19" ht="14.25">
      <c r="A79" s="172" t="s">
        <v>343</v>
      </c>
      <c r="B79" s="128" t="s">
        <v>344</v>
      </c>
      <c r="C79" s="129"/>
      <c r="D79" s="129"/>
      <c r="E79" s="130"/>
      <c r="F79" s="131"/>
      <c r="G79" s="132"/>
      <c r="H79" s="132"/>
      <c r="I79" s="132"/>
      <c r="J79" s="133"/>
      <c r="K79" s="132"/>
      <c r="L79" s="132"/>
      <c r="M79" s="132"/>
      <c r="N79" s="132"/>
      <c r="O79" s="132"/>
      <c r="P79" s="132"/>
      <c r="Q79" s="132"/>
      <c r="R79" s="132"/>
      <c r="S79" s="134"/>
    </row>
    <row r="80" spans="1:19" ht="15">
      <c r="A80" s="111">
        <v>1</v>
      </c>
      <c r="B80" s="111" t="s">
        <v>1346</v>
      </c>
      <c r="C80" s="184" t="s">
        <v>355</v>
      </c>
      <c r="D80" s="202" t="s">
        <v>355</v>
      </c>
      <c r="E80" s="185" t="s">
        <v>210</v>
      </c>
      <c r="F80" s="185" t="s">
        <v>603</v>
      </c>
      <c r="G80" s="111">
        <v>6</v>
      </c>
      <c r="H80" s="111">
        <v>4</v>
      </c>
      <c r="I80" s="111">
        <v>1</v>
      </c>
      <c r="J80" s="112" t="s">
        <v>334</v>
      </c>
      <c r="K80" s="111" t="str">
        <f>R80</f>
        <v>B</v>
      </c>
      <c r="L80" s="111" t="s">
        <v>295</v>
      </c>
      <c r="M80" s="111" t="s">
        <v>296</v>
      </c>
      <c r="N80" s="111" t="s">
        <v>297</v>
      </c>
      <c r="O80" s="111" t="s">
        <v>298</v>
      </c>
      <c r="P80" s="111" t="str">
        <f t="shared" ref="P80:P111" si="10">R80</f>
        <v>B</v>
      </c>
      <c r="Q80" s="111" t="s">
        <v>295</v>
      </c>
      <c r="R80" s="111" t="s">
        <v>296</v>
      </c>
      <c r="S80" s="176"/>
    </row>
    <row r="81" spans="1:19" ht="15">
      <c r="A81" s="113">
        <v>2</v>
      </c>
      <c r="B81" s="113" t="s">
        <v>1347</v>
      </c>
      <c r="C81" s="188" t="s">
        <v>356</v>
      </c>
      <c r="D81" s="203" t="s">
        <v>356</v>
      </c>
      <c r="E81" s="189" t="s">
        <v>210</v>
      </c>
      <c r="F81" s="189" t="s">
        <v>603</v>
      </c>
      <c r="G81" s="113">
        <v>6</v>
      </c>
      <c r="H81" s="113">
        <v>5.5</v>
      </c>
      <c r="I81" s="113">
        <v>1</v>
      </c>
      <c r="J81" s="114" t="s">
        <v>334</v>
      </c>
      <c r="K81" s="113" t="s">
        <v>310</v>
      </c>
      <c r="L81" s="113" t="s">
        <v>295</v>
      </c>
      <c r="M81" s="113" t="str">
        <f>P81</f>
        <v>S</v>
      </c>
      <c r="N81" s="113" t="s">
        <v>297</v>
      </c>
      <c r="O81" s="113" t="s">
        <v>298</v>
      </c>
      <c r="P81" s="113" t="str">
        <f t="shared" si="10"/>
        <v>S</v>
      </c>
      <c r="Q81" s="111" t="s">
        <v>295</v>
      </c>
      <c r="R81" s="113" t="s">
        <v>310</v>
      </c>
      <c r="S81" s="177"/>
    </row>
    <row r="82" spans="1:19" ht="15">
      <c r="A82" s="113">
        <v>3</v>
      </c>
      <c r="B82" s="113" t="s">
        <v>1348</v>
      </c>
      <c r="C82" s="188" t="s">
        <v>357</v>
      </c>
      <c r="D82" s="203" t="s">
        <v>357</v>
      </c>
      <c r="E82" s="189" t="s">
        <v>210</v>
      </c>
      <c r="F82" s="189" t="s">
        <v>603</v>
      </c>
      <c r="G82" s="113">
        <v>18</v>
      </c>
      <c r="H82" s="113">
        <v>5</v>
      </c>
      <c r="I82" s="113">
        <v>2</v>
      </c>
      <c r="J82" s="114" t="s">
        <v>334</v>
      </c>
      <c r="K82" s="113" t="str">
        <f t="shared" ref="K82:K100" si="11">R82</f>
        <v>B</v>
      </c>
      <c r="L82" s="113" t="s">
        <v>295</v>
      </c>
      <c r="M82" s="113" t="s">
        <v>296</v>
      </c>
      <c r="N82" s="113" t="s">
        <v>297</v>
      </c>
      <c r="O82" s="113" t="s">
        <v>298</v>
      </c>
      <c r="P82" s="113" t="str">
        <f t="shared" si="10"/>
        <v>B</v>
      </c>
      <c r="Q82" s="113" t="s">
        <v>295</v>
      </c>
      <c r="R82" s="113" t="s">
        <v>296</v>
      </c>
      <c r="S82" s="177"/>
    </row>
    <row r="83" spans="1:19" ht="15">
      <c r="A83" s="113">
        <v>4</v>
      </c>
      <c r="B83" s="113" t="s">
        <v>1349</v>
      </c>
      <c r="C83" s="188" t="s">
        <v>358</v>
      </c>
      <c r="D83" s="203" t="s">
        <v>358</v>
      </c>
      <c r="E83" s="189" t="s">
        <v>210</v>
      </c>
      <c r="F83" s="189" t="s">
        <v>603</v>
      </c>
      <c r="G83" s="113">
        <v>4</v>
      </c>
      <c r="H83" s="113">
        <v>6</v>
      </c>
      <c r="I83" s="113">
        <v>1</v>
      </c>
      <c r="J83" s="114" t="s">
        <v>334</v>
      </c>
      <c r="K83" s="113" t="str">
        <f t="shared" si="11"/>
        <v>B</v>
      </c>
      <c r="L83" s="113" t="s">
        <v>295</v>
      </c>
      <c r="M83" s="113" t="s">
        <v>296</v>
      </c>
      <c r="N83" s="113" t="s">
        <v>297</v>
      </c>
      <c r="O83" s="113" t="s">
        <v>298</v>
      </c>
      <c r="P83" s="113" t="str">
        <f t="shared" si="10"/>
        <v>B</v>
      </c>
      <c r="Q83" s="113" t="s">
        <v>295</v>
      </c>
      <c r="R83" s="113" t="s">
        <v>296</v>
      </c>
      <c r="S83" s="177"/>
    </row>
    <row r="84" spans="1:19" ht="15">
      <c r="A84" s="113">
        <v>5</v>
      </c>
      <c r="B84" s="113" t="s">
        <v>1350</v>
      </c>
      <c r="C84" s="188" t="s">
        <v>359</v>
      </c>
      <c r="D84" s="203" t="s">
        <v>359</v>
      </c>
      <c r="E84" s="189" t="s">
        <v>210</v>
      </c>
      <c r="F84" s="189" t="s">
        <v>603</v>
      </c>
      <c r="G84" s="113">
        <v>3</v>
      </c>
      <c r="H84" s="113">
        <v>4.3</v>
      </c>
      <c r="I84" s="113">
        <v>1</v>
      </c>
      <c r="J84" s="114" t="s">
        <v>334</v>
      </c>
      <c r="K84" s="113" t="str">
        <f t="shared" si="11"/>
        <v>B</v>
      </c>
      <c r="L84" s="113" t="s">
        <v>295</v>
      </c>
      <c r="M84" s="113" t="s">
        <v>296</v>
      </c>
      <c r="N84" s="113" t="s">
        <v>297</v>
      </c>
      <c r="O84" s="113" t="s">
        <v>298</v>
      </c>
      <c r="P84" s="113" t="str">
        <f t="shared" si="10"/>
        <v>B</v>
      </c>
      <c r="Q84" s="113" t="s">
        <v>295</v>
      </c>
      <c r="R84" s="113" t="s">
        <v>296</v>
      </c>
      <c r="S84" s="177"/>
    </row>
    <row r="85" spans="1:19" ht="15">
      <c r="A85" s="113">
        <v>6</v>
      </c>
      <c r="B85" s="113" t="s">
        <v>1351</v>
      </c>
      <c r="C85" s="188" t="s">
        <v>360</v>
      </c>
      <c r="D85" s="203" t="s">
        <v>360</v>
      </c>
      <c r="E85" s="189" t="s">
        <v>210</v>
      </c>
      <c r="F85" s="189" t="s">
        <v>603</v>
      </c>
      <c r="G85" s="113">
        <v>9.3000000000000007</v>
      </c>
      <c r="H85" s="113">
        <v>5</v>
      </c>
      <c r="I85" s="113">
        <v>1</v>
      </c>
      <c r="J85" s="114" t="s">
        <v>334</v>
      </c>
      <c r="K85" s="113" t="str">
        <f t="shared" si="11"/>
        <v>B</v>
      </c>
      <c r="L85" s="113" t="s">
        <v>295</v>
      </c>
      <c r="M85" s="113" t="s">
        <v>296</v>
      </c>
      <c r="N85" s="113" t="s">
        <v>297</v>
      </c>
      <c r="O85" s="113" t="s">
        <v>298</v>
      </c>
      <c r="P85" s="113" t="str">
        <f t="shared" si="10"/>
        <v>B</v>
      </c>
      <c r="Q85" s="113" t="s">
        <v>295</v>
      </c>
      <c r="R85" s="113" t="s">
        <v>296</v>
      </c>
      <c r="S85" s="177"/>
    </row>
    <row r="86" spans="1:19" ht="15">
      <c r="A86" s="113">
        <v>7</v>
      </c>
      <c r="B86" s="113" t="s">
        <v>1352</v>
      </c>
      <c r="C86" s="188" t="s">
        <v>361</v>
      </c>
      <c r="D86" s="203" t="s">
        <v>361</v>
      </c>
      <c r="E86" s="189" t="s">
        <v>210</v>
      </c>
      <c r="F86" s="189" t="s">
        <v>603</v>
      </c>
      <c r="G86" s="113">
        <v>5.5</v>
      </c>
      <c r="H86" s="113">
        <v>5.7</v>
      </c>
      <c r="I86" s="113">
        <v>1</v>
      </c>
      <c r="J86" s="114" t="s">
        <v>334</v>
      </c>
      <c r="K86" s="113" t="str">
        <f t="shared" si="11"/>
        <v>B</v>
      </c>
      <c r="L86" s="113" t="s">
        <v>295</v>
      </c>
      <c r="M86" s="113" t="s">
        <v>296</v>
      </c>
      <c r="N86" s="113" t="s">
        <v>297</v>
      </c>
      <c r="O86" s="113" t="s">
        <v>298</v>
      </c>
      <c r="P86" s="113" t="str">
        <f t="shared" si="10"/>
        <v>B</v>
      </c>
      <c r="Q86" s="113" t="s">
        <v>295</v>
      </c>
      <c r="R86" s="113" t="s">
        <v>296</v>
      </c>
      <c r="S86" s="177"/>
    </row>
    <row r="87" spans="1:19" ht="15">
      <c r="A87" s="113">
        <v>8</v>
      </c>
      <c r="B87" s="113" t="s">
        <v>1353</v>
      </c>
      <c r="C87" s="188" t="s">
        <v>362</v>
      </c>
      <c r="D87" s="203" t="s">
        <v>362</v>
      </c>
      <c r="E87" s="189" t="s">
        <v>210</v>
      </c>
      <c r="F87" s="189" t="s">
        <v>603</v>
      </c>
      <c r="G87" s="113">
        <v>10</v>
      </c>
      <c r="H87" s="113">
        <v>5</v>
      </c>
      <c r="I87" s="113">
        <v>1</v>
      </c>
      <c r="J87" s="114" t="s">
        <v>334</v>
      </c>
      <c r="K87" s="113" t="str">
        <f t="shared" si="11"/>
        <v>B</v>
      </c>
      <c r="L87" s="113" t="s">
        <v>295</v>
      </c>
      <c r="M87" s="113" t="s">
        <v>296</v>
      </c>
      <c r="N87" s="113" t="s">
        <v>297</v>
      </c>
      <c r="O87" s="113" t="s">
        <v>298</v>
      </c>
      <c r="P87" s="113" t="str">
        <f t="shared" si="10"/>
        <v>B</v>
      </c>
      <c r="Q87" s="113" t="s">
        <v>295</v>
      </c>
      <c r="R87" s="113" t="s">
        <v>296</v>
      </c>
      <c r="S87" s="177"/>
    </row>
    <row r="88" spans="1:19" ht="15">
      <c r="A88" s="113">
        <v>9</v>
      </c>
      <c r="B88" s="113" t="s">
        <v>1354</v>
      </c>
      <c r="C88" s="188" t="s">
        <v>363</v>
      </c>
      <c r="D88" s="203" t="s">
        <v>363</v>
      </c>
      <c r="E88" s="189" t="s">
        <v>210</v>
      </c>
      <c r="F88" s="189" t="s">
        <v>603</v>
      </c>
      <c r="G88" s="113">
        <v>6</v>
      </c>
      <c r="H88" s="113">
        <v>5</v>
      </c>
      <c r="I88" s="113">
        <v>1</v>
      </c>
      <c r="J88" s="114" t="s">
        <v>334</v>
      </c>
      <c r="K88" s="113" t="str">
        <f t="shared" si="11"/>
        <v>B</v>
      </c>
      <c r="L88" s="113" t="s">
        <v>295</v>
      </c>
      <c r="M88" s="113" t="s">
        <v>296</v>
      </c>
      <c r="N88" s="113" t="s">
        <v>297</v>
      </c>
      <c r="O88" s="113" t="s">
        <v>298</v>
      </c>
      <c r="P88" s="113" t="str">
        <f t="shared" si="10"/>
        <v>B</v>
      </c>
      <c r="Q88" s="113" t="s">
        <v>295</v>
      </c>
      <c r="R88" s="113" t="s">
        <v>296</v>
      </c>
      <c r="S88" s="177"/>
    </row>
    <row r="89" spans="1:19" ht="15">
      <c r="A89" s="113">
        <v>10</v>
      </c>
      <c r="B89" s="113" t="s">
        <v>1355</v>
      </c>
      <c r="C89" s="188" t="s">
        <v>364</v>
      </c>
      <c r="D89" s="203" t="s">
        <v>364</v>
      </c>
      <c r="E89" s="189" t="s">
        <v>210</v>
      </c>
      <c r="F89" s="189" t="s">
        <v>603</v>
      </c>
      <c r="G89" s="113">
        <v>4</v>
      </c>
      <c r="H89" s="113">
        <v>5</v>
      </c>
      <c r="I89" s="113">
        <v>1</v>
      </c>
      <c r="J89" s="114" t="s">
        <v>334</v>
      </c>
      <c r="K89" s="113" t="str">
        <f t="shared" si="11"/>
        <v>B</v>
      </c>
      <c r="L89" s="113" t="s">
        <v>295</v>
      </c>
      <c r="M89" s="113" t="s">
        <v>296</v>
      </c>
      <c r="N89" s="113" t="s">
        <v>297</v>
      </c>
      <c r="O89" s="113" t="s">
        <v>298</v>
      </c>
      <c r="P89" s="113" t="str">
        <f t="shared" si="10"/>
        <v>B</v>
      </c>
      <c r="Q89" s="113" t="s">
        <v>295</v>
      </c>
      <c r="R89" s="113" t="s">
        <v>296</v>
      </c>
      <c r="S89" s="177"/>
    </row>
    <row r="90" spans="1:19" ht="15">
      <c r="A90" s="113">
        <v>11</v>
      </c>
      <c r="B90" s="113" t="s">
        <v>1356</v>
      </c>
      <c r="C90" s="188" t="s">
        <v>365</v>
      </c>
      <c r="D90" s="203"/>
      <c r="E90" s="189" t="s">
        <v>210</v>
      </c>
      <c r="F90" s="189" t="s">
        <v>603</v>
      </c>
      <c r="G90" s="113">
        <v>6</v>
      </c>
      <c r="H90" s="113">
        <v>6</v>
      </c>
      <c r="I90" s="113">
        <v>1</v>
      </c>
      <c r="J90" s="114" t="s">
        <v>334</v>
      </c>
      <c r="K90" s="113" t="str">
        <f t="shared" si="11"/>
        <v>B</v>
      </c>
      <c r="L90" s="113" t="s">
        <v>295</v>
      </c>
      <c r="M90" s="113" t="s">
        <v>296</v>
      </c>
      <c r="N90" s="113" t="s">
        <v>297</v>
      </c>
      <c r="O90" s="113" t="s">
        <v>298</v>
      </c>
      <c r="P90" s="113" t="str">
        <f t="shared" si="10"/>
        <v>B</v>
      </c>
      <c r="Q90" s="113" t="s">
        <v>295</v>
      </c>
      <c r="R90" s="113" t="s">
        <v>296</v>
      </c>
      <c r="S90" s="177"/>
    </row>
    <row r="91" spans="1:19" ht="15">
      <c r="A91" s="113">
        <v>12</v>
      </c>
      <c r="B91" s="113" t="s">
        <v>1357</v>
      </c>
      <c r="C91" s="188" t="s">
        <v>366</v>
      </c>
      <c r="D91" s="203" t="s">
        <v>366</v>
      </c>
      <c r="E91" s="189" t="s">
        <v>210</v>
      </c>
      <c r="F91" s="189" t="s">
        <v>603</v>
      </c>
      <c r="G91" s="113">
        <v>5</v>
      </c>
      <c r="H91" s="113">
        <v>5</v>
      </c>
      <c r="I91" s="113">
        <v>1</v>
      </c>
      <c r="J91" s="114" t="s">
        <v>334</v>
      </c>
      <c r="K91" s="113" t="str">
        <f t="shared" si="11"/>
        <v>B</v>
      </c>
      <c r="L91" s="113" t="s">
        <v>295</v>
      </c>
      <c r="M91" s="113" t="s">
        <v>296</v>
      </c>
      <c r="N91" s="113" t="s">
        <v>297</v>
      </c>
      <c r="O91" s="113" t="s">
        <v>298</v>
      </c>
      <c r="P91" s="113" t="str">
        <f t="shared" si="10"/>
        <v>B</v>
      </c>
      <c r="Q91" s="113" t="s">
        <v>295</v>
      </c>
      <c r="R91" s="113" t="s">
        <v>296</v>
      </c>
      <c r="S91" s="177"/>
    </row>
    <row r="92" spans="1:19" ht="15">
      <c r="A92" s="113">
        <v>13</v>
      </c>
      <c r="B92" s="113" t="s">
        <v>1358</v>
      </c>
      <c r="C92" s="188" t="s">
        <v>367</v>
      </c>
      <c r="D92" s="203" t="s">
        <v>367</v>
      </c>
      <c r="E92" s="189" t="s">
        <v>210</v>
      </c>
      <c r="F92" s="189" t="s">
        <v>603</v>
      </c>
      <c r="G92" s="113">
        <v>4</v>
      </c>
      <c r="H92" s="113">
        <v>5</v>
      </c>
      <c r="I92" s="113">
        <v>1</v>
      </c>
      <c r="J92" s="114" t="s">
        <v>334</v>
      </c>
      <c r="K92" s="113" t="str">
        <f t="shared" si="11"/>
        <v>B</v>
      </c>
      <c r="L92" s="113" t="s">
        <v>295</v>
      </c>
      <c r="M92" s="113" t="s">
        <v>296</v>
      </c>
      <c r="N92" s="113" t="s">
        <v>297</v>
      </c>
      <c r="O92" s="113" t="s">
        <v>298</v>
      </c>
      <c r="P92" s="113" t="str">
        <f t="shared" si="10"/>
        <v>B</v>
      </c>
      <c r="Q92" s="113" t="s">
        <v>295</v>
      </c>
      <c r="R92" s="113" t="s">
        <v>296</v>
      </c>
      <c r="S92" s="177"/>
    </row>
    <row r="93" spans="1:19" ht="15">
      <c r="A93" s="113">
        <v>14</v>
      </c>
      <c r="B93" s="113" t="s">
        <v>1359</v>
      </c>
      <c r="C93" s="188" t="s">
        <v>368</v>
      </c>
      <c r="D93" s="203" t="s">
        <v>368</v>
      </c>
      <c r="E93" s="189" t="s">
        <v>210</v>
      </c>
      <c r="F93" s="189" t="s">
        <v>603</v>
      </c>
      <c r="G93" s="113">
        <v>3</v>
      </c>
      <c r="H93" s="113">
        <v>5</v>
      </c>
      <c r="I93" s="113">
        <v>1</v>
      </c>
      <c r="J93" s="114" t="s">
        <v>334</v>
      </c>
      <c r="K93" s="113" t="str">
        <f t="shared" si="11"/>
        <v>B</v>
      </c>
      <c r="L93" s="113" t="s">
        <v>295</v>
      </c>
      <c r="M93" s="113" t="s">
        <v>296</v>
      </c>
      <c r="N93" s="113" t="s">
        <v>297</v>
      </c>
      <c r="O93" s="113" t="s">
        <v>298</v>
      </c>
      <c r="P93" s="113" t="str">
        <f t="shared" si="10"/>
        <v>B</v>
      </c>
      <c r="Q93" s="113" t="s">
        <v>295</v>
      </c>
      <c r="R93" s="113" t="s">
        <v>296</v>
      </c>
      <c r="S93" s="177"/>
    </row>
    <row r="94" spans="1:19" ht="15">
      <c r="A94" s="113">
        <v>15</v>
      </c>
      <c r="B94" s="113" t="s">
        <v>1360</v>
      </c>
      <c r="C94" s="188" t="s">
        <v>376</v>
      </c>
      <c r="D94" s="203" t="s">
        <v>376</v>
      </c>
      <c r="E94" s="189" t="s">
        <v>210</v>
      </c>
      <c r="F94" s="189" t="s">
        <v>603</v>
      </c>
      <c r="G94" s="113">
        <v>4.5</v>
      </c>
      <c r="H94" s="113">
        <v>6</v>
      </c>
      <c r="I94" s="113">
        <v>1</v>
      </c>
      <c r="J94" s="114" t="s">
        <v>334</v>
      </c>
      <c r="K94" s="113" t="str">
        <f t="shared" si="11"/>
        <v>B</v>
      </c>
      <c r="L94" s="113" t="s">
        <v>295</v>
      </c>
      <c r="M94" s="113" t="s">
        <v>296</v>
      </c>
      <c r="N94" s="113" t="s">
        <v>297</v>
      </c>
      <c r="O94" s="113" t="s">
        <v>298</v>
      </c>
      <c r="P94" s="113" t="str">
        <f t="shared" si="10"/>
        <v>B</v>
      </c>
      <c r="Q94" s="113" t="s">
        <v>295</v>
      </c>
      <c r="R94" s="113" t="s">
        <v>296</v>
      </c>
      <c r="S94" s="177"/>
    </row>
    <row r="95" spans="1:19" ht="15">
      <c r="A95" s="113">
        <v>16</v>
      </c>
      <c r="B95" s="113" t="s">
        <v>1361</v>
      </c>
      <c r="C95" s="188" t="s">
        <v>377</v>
      </c>
      <c r="D95" s="203" t="s">
        <v>377</v>
      </c>
      <c r="E95" s="189" t="s">
        <v>210</v>
      </c>
      <c r="F95" s="189" t="s">
        <v>603</v>
      </c>
      <c r="G95" s="113">
        <v>2.5</v>
      </c>
      <c r="H95" s="113">
        <v>5.5</v>
      </c>
      <c r="I95" s="113">
        <v>1</v>
      </c>
      <c r="J95" s="114" t="s">
        <v>334</v>
      </c>
      <c r="K95" s="113" t="str">
        <f t="shared" si="11"/>
        <v>B</v>
      </c>
      <c r="L95" s="113" t="s">
        <v>295</v>
      </c>
      <c r="M95" s="113" t="s">
        <v>296</v>
      </c>
      <c r="N95" s="113" t="s">
        <v>297</v>
      </c>
      <c r="O95" s="113" t="s">
        <v>298</v>
      </c>
      <c r="P95" s="113" t="str">
        <f t="shared" si="10"/>
        <v>B</v>
      </c>
      <c r="Q95" s="113" t="s">
        <v>295</v>
      </c>
      <c r="R95" s="113" t="s">
        <v>296</v>
      </c>
      <c r="S95" s="177"/>
    </row>
    <row r="96" spans="1:19" ht="15">
      <c r="A96" s="113">
        <v>17</v>
      </c>
      <c r="B96" s="113" t="s">
        <v>1362</v>
      </c>
      <c r="C96" s="188" t="s">
        <v>345</v>
      </c>
      <c r="D96" s="203"/>
      <c r="E96" s="189" t="s">
        <v>601</v>
      </c>
      <c r="F96" s="189" t="s">
        <v>230</v>
      </c>
      <c r="G96" s="122">
        <v>20</v>
      </c>
      <c r="H96" s="122">
        <v>6</v>
      </c>
      <c r="I96" s="122">
        <v>2</v>
      </c>
      <c r="J96" s="137" t="s">
        <v>334</v>
      </c>
      <c r="K96" s="122" t="str">
        <f t="shared" si="11"/>
        <v>B</v>
      </c>
      <c r="L96" s="122" t="s">
        <v>295</v>
      </c>
      <c r="M96" s="122" t="s">
        <v>296</v>
      </c>
      <c r="N96" s="122" t="s">
        <v>297</v>
      </c>
      <c r="O96" s="122" t="s">
        <v>298</v>
      </c>
      <c r="P96" s="122" t="str">
        <f t="shared" si="10"/>
        <v>B</v>
      </c>
      <c r="Q96" s="113" t="s">
        <v>295</v>
      </c>
      <c r="R96" s="122" t="s">
        <v>296</v>
      </c>
      <c r="S96" s="218"/>
    </row>
    <row r="97" spans="1:19" ht="15">
      <c r="A97" s="113">
        <v>18</v>
      </c>
      <c r="B97" s="113" t="s">
        <v>1363</v>
      </c>
      <c r="C97" s="188" t="s">
        <v>346</v>
      </c>
      <c r="D97" s="203"/>
      <c r="E97" s="189" t="s">
        <v>601</v>
      </c>
      <c r="F97" s="189" t="s">
        <v>230</v>
      </c>
      <c r="G97" s="113">
        <v>6.6</v>
      </c>
      <c r="H97" s="113">
        <v>6</v>
      </c>
      <c r="I97" s="113">
        <v>1</v>
      </c>
      <c r="J97" s="114" t="s">
        <v>334</v>
      </c>
      <c r="K97" s="113" t="str">
        <f t="shared" si="11"/>
        <v>B</v>
      </c>
      <c r="L97" s="113" t="s">
        <v>295</v>
      </c>
      <c r="M97" s="113" t="s">
        <v>296</v>
      </c>
      <c r="N97" s="113" t="s">
        <v>297</v>
      </c>
      <c r="O97" s="113" t="s">
        <v>298</v>
      </c>
      <c r="P97" s="113" t="str">
        <f t="shared" si="10"/>
        <v>B</v>
      </c>
      <c r="Q97" s="113" t="s">
        <v>295</v>
      </c>
      <c r="R97" s="113" t="s">
        <v>296</v>
      </c>
      <c r="S97" s="177"/>
    </row>
    <row r="98" spans="1:19" ht="15">
      <c r="A98" s="113">
        <v>19</v>
      </c>
      <c r="B98" s="113" t="s">
        <v>1364</v>
      </c>
      <c r="C98" s="188" t="s">
        <v>347</v>
      </c>
      <c r="D98" s="203"/>
      <c r="E98" s="189" t="s">
        <v>601</v>
      </c>
      <c r="F98" s="189" t="s">
        <v>230</v>
      </c>
      <c r="G98" s="113">
        <v>6</v>
      </c>
      <c r="H98" s="113">
        <v>6</v>
      </c>
      <c r="I98" s="113">
        <v>1</v>
      </c>
      <c r="J98" s="114" t="s">
        <v>334</v>
      </c>
      <c r="K98" s="113" t="str">
        <f t="shared" si="11"/>
        <v>B</v>
      </c>
      <c r="L98" s="113" t="s">
        <v>295</v>
      </c>
      <c r="M98" s="113" t="s">
        <v>296</v>
      </c>
      <c r="N98" s="113" t="s">
        <v>297</v>
      </c>
      <c r="O98" s="113" t="s">
        <v>298</v>
      </c>
      <c r="P98" s="113" t="str">
        <f t="shared" si="10"/>
        <v>B</v>
      </c>
      <c r="Q98" s="113" t="s">
        <v>295</v>
      </c>
      <c r="R98" s="113" t="s">
        <v>296</v>
      </c>
      <c r="S98" s="177"/>
    </row>
    <row r="99" spans="1:19" ht="15">
      <c r="A99" s="113">
        <v>20</v>
      </c>
      <c r="B99" s="113" t="s">
        <v>1365</v>
      </c>
      <c r="C99" s="188" t="s">
        <v>348</v>
      </c>
      <c r="D99" s="203"/>
      <c r="E99" s="189" t="s">
        <v>601</v>
      </c>
      <c r="F99" s="189" t="s">
        <v>230</v>
      </c>
      <c r="G99" s="113">
        <v>20</v>
      </c>
      <c r="H99" s="113">
        <v>6</v>
      </c>
      <c r="I99" s="113">
        <v>2</v>
      </c>
      <c r="J99" s="114" t="s">
        <v>334</v>
      </c>
      <c r="K99" s="113" t="str">
        <f t="shared" si="11"/>
        <v>B</v>
      </c>
      <c r="L99" s="113" t="s">
        <v>295</v>
      </c>
      <c r="M99" s="113" t="s">
        <v>296</v>
      </c>
      <c r="N99" s="113" t="s">
        <v>297</v>
      </c>
      <c r="O99" s="113" t="s">
        <v>298</v>
      </c>
      <c r="P99" s="113" t="str">
        <f t="shared" si="10"/>
        <v>B</v>
      </c>
      <c r="Q99" s="113" t="s">
        <v>295</v>
      </c>
      <c r="R99" s="113" t="s">
        <v>296</v>
      </c>
      <c r="S99" s="177"/>
    </row>
    <row r="100" spans="1:19" ht="15">
      <c r="A100" s="113">
        <v>21</v>
      </c>
      <c r="B100" s="113" t="s">
        <v>1366</v>
      </c>
      <c r="C100" s="188" t="s">
        <v>349</v>
      </c>
      <c r="D100" s="203"/>
      <c r="E100" s="189" t="s">
        <v>601</v>
      </c>
      <c r="F100" s="189" t="s">
        <v>230</v>
      </c>
      <c r="G100" s="113">
        <v>19.5</v>
      </c>
      <c r="H100" s="113">
        <v>4</v>
      </c>
      <c r="I100" s="113">
        <v>2</v>
      </c>
      <c r="J100" s="114" t="s">
        <v>334</v>
      </c>
      <c r="K100" s="113" t="str">
        <f t="shared" si="11"/>
        <v>B</v>
      </c>
      <c r="L100" s="113" t="s">
        <v>295</v>
      </c>
      <c r="M100" s="113" t="s">
        <v>296</v>
      </c>
      <c r="N100" s="113" t="s">
        <v>297</v>
      </c>
      <c r="O100" s="113" t="s">
        <v>298</v>
      </c>
      <c r="P100" s="113" t="str">
        <f t="shared" si="10"/>
        <v>B</v>
      </c>
      <c r="Q100" s="113" t="s">
        <v>295</v>
      </c>
      <c r="R100" s="113" t="s">
        <v>296</v>
      </c>
      <c r="S100" s="177"/>
    </row>
    <row r="101" spans="1:19" ht="15">
      <c r="A101" s="113">
        <v>22</v>
      </c>
      <c r="B101" s="113" t="s">
        <v>1367</v>
      </c>
      <c r="C101" s="188" t="s">
        <v>1573</v>
      </c>
      <c r="D101" s="203" t="s">
        <v>1573</v>
      </c>
      <c r="E101" s="189" t="s">
        <v>177</v>
      </c>
      <c r="F101" s="189" t="s">
        <v>179</v>
      </c>
      <c r="G101" s="118">
        <v>7</v>
      </c>
      <c r="H101" s="118">
        <v>6</v>
      </c>
      <c r="I101" s="118">
        <v>1</v>
      </c>
      <c r="J101" s="114" t="s">
        <v>334</v>
      </c>
      <c r="K101" s="113" t="s">
        <v>310</v>
      </c>
      <c r="L101" s="113" t="s">
        <v>295</v>
      </c>
      <c r="M101" s="113" t="s">
        <v>296</v>
      </c>
      <c r="N101" s="113" t="s">
        <v>297</v>
      </c>
      <c r="O101" s="113" t="s">
        <v>298</v>
      </c>
      <c r="P101" s="113" t="str">
        <f t="shared" si="10"/>
        <v>B</v>
      </c>
      <c r="Q101" s="113" t="s">
        <v>295</v>
      </c>
      <c r="R101" s="113" t="s">
        <v>296</v>
      </c>
      <c r="S101" s="217"/>
    </row>
    <row r="102" spans="1:19" ht="15">
      <c r="A102" s="113">
        <v>23</v>
      </c>
      <c r="B102" s="113" t="s">
        <v>1368</v>
      </c>
      <c r="C102" s="188" t="s">
        <v>369</v>
      </c>
      <c r="D102" s="203" t="s">
        <v>369</v>
      </c>
      <c r="E102" s="189" t="s">
        <v>185</v>
      </c>
      <c r="F102" s="189" t="s">
        <v>182</v>
      </c>
      <c r="G102" s="113">
        <v>6</v>
      </c>
      <c r="H102" s="113">
        <v>4</v>
      </c>
      <c r="I102" s="113">
        <v>1</v>
      </c>
      <c r="J102" s="114" t="s">
        <v>334</v>
      </c>
      <c r="K102" s="113" t="str">
        <f t="shared" ref="K102:K109" si="12">R102</f>
        <v>B</v>
      </c>
      <c r="L102" s="113" t="s">
        <v>295</v>
      </c>
      <c r="M102" s="113" t="s">
        <v>296</v>
      </c>
      <c r="N102" s="113" t="s">
        <v>297</v>
      </c>
      <c r="O102" s="113" t="s">
        <v>298</v>
      </c>
      <c r="P102" s="113" t="str">
        <f t="shared" si="10"/>
        <v>B</v>
      </c>
      <c r="Q102" s="113" t="s">
        <v>295</v>
      </c>
      <c r="R102" s="113" t="s">
        <v>296</v>
      </c>
      <c r="S102" s="177"/>
    </row>
    <row r="103" spans="1:19" ht="15">
      <c r="A103" s="113">
        <v>24</v>
      </c>
      <c r="B103" s="113" t="s">
        <v>1369</v>
      </c>
      <c r="C103" s="188" t="s">
        <v>370</v>
      </c>
      <c r="D103" s="203"/>
      <c r="E103" s="189" t="s">
        <v>185</v>
      </c>
      <c r="F103" s="189" t="s">
        <v>182</v>
      </c>
      <c r="G103" s="113">
        <v>4</v>
      </c>
      <c r="H103" s="113">
        <v>2</v>
      </c>
      <c r="I103" s="113">
        <v>1</v>
      </c>
      <c r="J103" s="114" t="s">
        <v>334</v>
      </c>
      <c r="K103" s="113" t="str">
        <f t="shared" si="12"/>
        <v>B</v>
      </c>
      <c r="L103" s="113" t="s">
        <v>295</v>
      </c>
      <c r="M103" s="113" t="s">
        <v>296</v>
      </c>
      <c r="N103" s="113" t="s">
        <v>297</v>
      </c>
      <c r="O103" s="113" t="s">
        <v>298</v>
      </c>
      <c r="P103" s="113" t="str">
        <f t="shared" si="10"/>
        <v>B</v>
      </c>
      <c r="Q103" s="113" t="s">
        <v>295</v>
      </c>
      <c r="R103" s="113" t="s">
        <v>296</v>
      </c>
      <c r="S103" s="177"/>
    </row>
    <row r="104" spans="1:19" ht="15">
      <c r="A104" s="113">
        <v>25</v>
      </c>
      <c r="B104" s="113" t="s">
        <v>1370</v>
      </c>
      <c r="C104" s="188" t="s">
        <v>371</v>
      </c>
      <c r="D104" s="203"/>
      <c r="E104" s="189" t="s">
        <v>185</v>
      </c>
      <c r="F104" s="189" t="s">
        <v>182</v>
      </c>
      <c r="G104" s="113">
        <v>5.5</v>
      </c>
      <c r="H104" s="113">
        <v>3.5</v>
      </c>
      <c r="I104" s="113">
        <v>1</v>
      </c>
      <c r="J104" s="114" t="s">
        <v>334</v>
      </c>
      <c r="K104" s="113" t="str">
        <f t="shared" si="12"/>
        <v>B</v>
      </c>
      <c r="L104" s="113" t="s">
        <v>295</v>
      </c>
      <c r="M104" s="113" t="s">
        <v>296</v>
      </c>
      <c r="N104" s="113" t="s">
        <v>297</v>
      </c>
      <c r="O104" s="113" t="s">
        <v>298</v>
      </c>
      <c r="P104" s="113" t="str">
        <f t="shared" si="10"/>
        <v>B</v>
      </c>
      <c r="Q104" s="113" t="s">
        <v>295</v>
      </c>
      <c r="R104" s="113" t="s">
        <v>296</v>
      </c>
      <c r="S104" s="177"/>
    </row>
    <row r="105" spans="1:19" ht="15">
      <c r="A105" s="113">
        <v>26</v>
      </c>
      <c r="B105" s="113" t="s">
        <v>1371</v>
      </c>
      <c r="C105" s="188" t="s">
        <v>372</v>
      </c>
      <c r="D105" s="203" t="s">
        <v>372</v>
      </c>
      <c r="E105" s="189" t="s">
        <v>185</v>
      </c>
      <c r="F105" s="189" t="s">
        <v>182</v>
      </c>
      <c r="G105" s="113">
        <v>6</v>
      </c>
      <c r="H105" s="113">
        <v>2</v>
      </c>
      <c r="I105" s="113">
        <v>2</v>
      </c>
      <c r="J105" s="114" t="s">
        <v>334</v>
      </c>
      <c r="K105" s="113" t="str">
        <f t="shared" si="12"/>
        <v>B</v>
      </c>
      <c r="L105" s="113" t="s">
        <v>295</v>
      </c>
      <c r="M105" s="113" t="s">
        <v>296</v>
      </c>
      <c r="N105" s="113" t="s">
        <v>297</v>
      </c>
      <c r="O105" s="113" t="s">
        <v>298</v>
      </c>
      <c r="P105" s="113" t="str">
        <f t="shared" si="10"/>
        <v>B</v>
      </c>
      <c r="Q105" s="113" t="s">
        <v>295</v>
      </c>
      <c r="R105" s="113" t="s">
        <v>296</v>
      </c>
      <c r="S105" s="177"/>
    </row>
    <row r="106" spans="1:19" ht="15">
      <c r="A106" s="113">
        <v>27</v>
      </c>
      <c r="B106" s="113" t="s">
        <v>1372</v>
      </c>
      <c r="C106" s="188" t="s">
        <v>373</v>
      </c>
      <c r="D106" s="203" t="s">
        <v>373</v>
      </c>
      <c r="E106" s="189" t="s">
        <v>185</v>
      </c>
      <c r="F106" s="189" t="s">
        <v>182</v>
      </c>
      <c r="G106" s="113">
        <v>11</v>
      </c>
      <c r="H106" s="113">
        <v>4</v>
      </c>
      <c r="I106" s="113">
        <v>1</v>
      </c>
      <c r="J106" s="114" t="s">
        <v>334</v>
      </c>
      <c r="K106" s="113" t="str">
        <f t="shared" si="12"/>
        <v>B</v>
      </c>
      <c r="L106" s="113" t="s">
        <v>295</v>
      </c>
      <c r="M106" s="113" t="s">
        <v>296</v>
      </c>
      <c r="N106" s="113" t="s">
        <v>297</v>
      </c>
      <c r="O106" s="113" t="s">
        <v>298</v>
      </c>
      <c r="P106" s="113" t="str">
        <f t="shared" si="10"/>
        <v>B</v>
      </c>
      <c r="Q106" s="113" t="s">
        <v>295</v>
      </c>
      <c r="R106" s="113" t="s">
        <v>296</v>
      </c>
      <c r="S106" s="177"/>
    </row>
    <row r="107" spans="1:19" ht="15">
      <c r="A107" s="113">
        <v>28</v>
      </c>
      <c r="B107" s="113" t="s">
        <v>1373</v>
      </c>
      <c r="C107" s="188" t="s">
        <v>374</v>
      </c>
      <c r="D107" s="203" t="s">
        <v>374</v>
      </c>
      <c r="E107" s="189" t="s">
        <v>185</v>
      </c>
      <c r="F107" s="189" t="s">
        <v>182</v>
      </c>
      <c r="G107" s="113">
        <v>5</v>
      </c>
      <c r="H107" s="113">
        <v>5</v>
      </c>
      <c r="I107" s="113">
        <v>4</v>
      </c>
      <c r="J107" s="114" t="s">
        <v>334</v>
      </c>
      <c r="K107" s="113" t="str">
        <f t="shared" si="12"/>
        <v>B</v>
      </c>
      <c r="L107" s="113" t="s">
        <v>295</v>
      </c>
      <c r="M107" s="113" t="s">
        <v>296</v>
      </c>
      <c r="N107" s="113" t="s">
        <v>297</v>
      </c>
      <c r="O107" s="113" t="s">
        <v>298</v>
      </c>
      <c r="P107" s="113" t="str">
        <f t="shared" si="10"/>
        <v>B</v>
      </c>
      <c r="Q107" s="113" t="s">
        <v>295</v>
      </c>
      <c r="R107" s="113" t="s">
        <v>296</v>
      </c>
      <c r="S107" s="177"/>
    </row>
    <row r="108" spans="1:19" ht="15">
      <c r="A108" s="113">
        <v>29</v>
      </c>
      <c r="B108" s="113" t="s">
        <v>1374</v>
      </c>
      <c r="C108" s="188" t="s">
        <v>1574</v>
      </c>
      <c r="D108" s="203" t="s">
        <v>1574</v>
      </c>
      <c r="E108" s="189" t="s">
        <v>1625</v>
      </c>
      <c r="F108" s="189"/>
      <c r="G108" s="113">
        <v>4</v>
      </c>
      <c r="H108" s="113">
        <v>5</v>
      </c>
      <c r="I108" s="113">
        <v>1</v>
      </c>
      <c r="J108" s="114" t="s">
        <v>334</v>
      </c>
      <c r="K108" s="113" t="str">
        <f t="shared" si="12"/>
        <v>B</v>
      </c>
      <c r="L108" s="113" t="s">
        <v>295</v>
      </c>
      <c r="M108" s="113" t="s">
        <v>296</v>
      </c>
      <c r="N108" s="113" t="s">
        <v>297</v>
      </c>
      <c r="O108" s="113" t="s">
        <v>298</v>
      </c>
      <c r="P108" s="113" t="str">
        <f t="shared" si="10"/>
        <v>B</v>
      </c>
      <c r="Q108" s="113" t="s">
        <v>295</v>
      </c>
      <c r="R108" s="113" t="s">
        <v>296</v>
      </c>
      <c r="S108" s="177"/>
    </row>
    <row r="109" spans="1:19" ht="15">
      <c r="A109" s="113">
        <v>30</v>
      </c>
      <c r="B109" s="113" t="s">
        <v>1375</v>
      </c>
      <c r="C109" s="188" t="s">
        <v>351</v>
      </c>
      <c r="D109" s="203"/>
      <c r="E109" s="189" t="s">
        <v>177</v>
      </c>
      <c r="F109" s="189" t="s">
        <v>602</v>
      </c>
      <c r="G109" s="113">
        <v>4</v>
      </c>
      <c r="H109" s="113">
        <v>6</v>
      </c>
      <c r="I109" s="113">
        <v>1</v>
      </c>
      <c r="J109" s="114" t="s">
        <v>334</v>
      </c>
      <c r="K109" s="113" t="str">
        <f t="shared" si="12"/>
        <v>R</v>
      </c>
      <c r="L109" s="113" t="s">
        <v>295</v>
      </c>
      <c r="M109" s="113" t="s">
        <v>313</v>
      </c>
      <c r="N109" s="113" t="s">
        <v>297</v>
      </c>
      <c r="O109" s="113" t="s">
        <v>298</v>
      </c>
      <c r="P109" s="113" t="str">
        <f t="shared" si="10"/>
        <v>R</v>
      </c>
      <c r="Q109" s="113" t="s">
        <v>295</v>
      </c>
      <c r="R109" s="113" t="s">
        <v>313</v>
      </c>
      <c r="S109" s="177"/>
    </row>
    <row r="110" spans="1:19" ht="15">
      <c r="A110" s="113">
        <v>31</v>
      </c>
      <c r="B110" s="113" t="s">
        <v>1376</v>
      </c>
      <c r="C110" s="188" t="s">
        <v>1575</v>
      </c>
      <c r="D110" s="203" t="s">
        <v>1575</v>
      </c>
      <c r="E110" s="189" t="s">
        <v>1626</v>
      </c>
      <c r="F110" s="189" t="s">
        <v>184</v>
      </c>
      <c r="G110" s="118">
        <v>2</v>
      </c>
      <c r="H110" s="118">
        <v>3</v>
      </c>
      <c r="I110" s="118">
        <v>1</v>
      </c>
      <c r="J110" s="114" t="s">
        <v>334</v>
      </c>
      <c r="K110" s="113" t="s">
        <v>296</v>
      </c>
      <c r="L110" s="113" t="s">
        <v>295</v>
      </c>
      <c r="M110" s="113" t="s">
        <v>296</v>
      </c>
      <c r="N110" s="113" t="s">
        <v>297</v>
      </c>
      <c r="O110" s="113" t="s">
        <v>298</v>
      </c>
      <c r="P110" s="113" t="str">
        <f t="shared" si="10"/>
        <v>B</v>
      </c>
      <c r="Q110" s="113" t="s">
        <v>295</v>
      </c>
      <c r="R110" s="113" t="s">
        <v>296</v>
      </c>
      <c r="S110" s="177"/>
    </row>
    <row r="111" spans="1:19" ht="15">
      <c r="A111" s="113">
        <v>32</v>
      </c>
      <c r="B111" s="113" t="s">
        <v>1377</v>
      </c>
      <c r="C111" s="188" t="s">
        <v>1576</v>
      </c>
      <c r="D111" s="203" t="s">
        <v>1576</v>
      </c>
      <c r="E111" s="189" t="s">
        <v>1626</v>
      </c>
      <c r="F111" s="189" t="s">
        <v>184</v>
      </c>
      <c r="G111" s="118">
        <v>12</v>
      </c>
      <c r="H111" s="118">
        <v>4</v>
      </c>
      <c r="I111" s="118">
        <v>2</v>
      </c>
      <c r="J111" s="114" t="s">
        <v>334</v>
      </c>
      <c r="K111" s="113" t="s">
        <v>296</v>
      </c>
      <c r="L111" s="113" t="s">
        <v>295</v>
      </c>
      <c r="M111" s="113" t="s">
        <v>296</v>
      </c>
      <c r="N111" s="113" t="s">
        <v>297</v>
      </c>
      <c r="O111" s="113" t="s">
        <v>298</v>
      </c>
      <c r="P111" s="113" t="str">
        <f t="shared" si="10"/>
        <v>B</v>
      </c>
      <c r="Q111" s="113" t="s">
        <v>295</v>
      </c>
      <c r="R111" s="113" t="s">
        <v>296</v>
      </c>
      <c r="S111" s="177"/>
    </row>
    <row r="112" spans="1:19" ht="15">
      <c r="A112" s="113">
        <v>33</v>
      </c>
      <c r="B112" s="113" t="s">
        <v>1378</v>
      </c>
      <c r="C112" s="188" t="s">
        <v>352</v>
      </c>
      <c r="D112" s="203"/>
      <c r="E112" s="189" t="s">
        <v>602</v>
      </c>
      <c r="F112" s="189" t="s">
        <v>183</v>
      </c>
      <c r="G112" s="113">
        <v>9.5</v>
      </c>
      <c r="H112" s="113">
        <v>4</v>
      </c>
      <c r="I112" s="113">
        <v>1</v>
      </c>
      <c r="J112" s="114" t="s">
        <v>334</v>
      </c>
      <c r="K112" s="113" t="str">
        <f>R112</f>
        <v>B</v>
      </c>
      <c r="L112" s="113" t="s">
        <v>295</v>
      </c>
      <c r="M112" s="113" t="s">
        <v>296</v>
      </c>
      <c r="N112" s="113" t="s">
        <v>297</v>
      </c>
      <c r="O112" s="113" t="s">
        <v>298</v>
      </c>
      <c r="P112" s="113" t="str">
        <f t="shared" ref="P112:P117" si="13">R112</f>
        <v>B</v>
      </c>
      <c r="Q112" s="113" t="s">
        <v>295</v>
      </c>
      <c r="R112" s="113" t="s">
        <v>296</v>
      </c>
      <c r="S112" s="177"/>
    </row>
    <row r="113" spans="1:19" ht="15">
      <c r="A113" s="113">
        <v>34</v>
      </c>
      <c r="B113" s="113" t="s">
        <v>1379</v>
      </c>
      <c r="C113" s="188" t="s">
        <v>353</v>
      </c>
      <c r="D113" s="203"/>
      <c r="E113" s="189" t="s">
        <v>602</v>
      </c>
      <c r="F113" s="189" t="s">
        <v>183</v>
      </c>
      <c r="G113" s="113">
        <v>6</v>
      </c>
      <c r="H113" s="113">
        <v>4</v>
      </c>
      <c r="I113" s="113">
        <v>1</v>
      </c>
      <c r="J113" s="114" t="s">
        <v>334</v>
      </c>
      <c r="K113" s="113" t="str">
        <f>R113</f>
        <v>B</v>
      </c>
      <c r="L113" s="113" t="s">
        <v>295</v>
      </c>
      <c r="M113" s="113" t="s">
        <v>296</v>
      </c>
      <c r="N113" s="113" t="s">
        <v>297</v>
      </c>
      <c r="O113" s="113" t="s">
        <v>298</v>
      </c>
      <c r="P113" s="113" t="str">
        <f t="shared" si="13"/>
        <v>B</v>
      </c>
      <c r="Q113" s="113" t="s">
        <v>295</v>
      </c>
      <c r="R113" s="113" t="s">
        <v>296</v>
      </c>
      <c r="S113" s="177"/>
    </row>
    <row r="114" spans="1:19" ht="15">
      <c r="A114" s="113">
        <v>35</v>
      </c>
      <c r="B114" s="113" t="s">
        <v>1380</v>
      </c>
      <c r="C114" s="188" t="s">
        <v>354</v>
      </c>
      <c r="D114" s="203"/>
      <c r="E114" s="189" t="s">
        <v>602</v>
      </c>
      <c r="F114" s="189" t="s">
        <v>183</v>
      </c>
      <c r="G114" s="113">
        <v>6</v>
      </c>
      <c r="H114" s="113">
        <v>4</v>
      </c>
      <c r="I114" s="113">
        <v>1</v>
      </c>
      <c r="J114" s="114" t="s">
        <v>334</v>
      </c>
      <c r="K114" s="113" t="str">
        <f>R114</f>
        <v>B</v>
      </c>
      <c r="L114" s="113" t="s">
        <v>295</v>
      </c>
      <c r="M114" s="113" t="s">
        <v>296</v>
      </c>
      <c r="N114" s="113" t="s">
        <v>297</v>
      </c>
      <c r="O114" s="113" t="s">
        <v>298</v>
      </c>
      <c r="P114" s="113" t="str">
        <f t="shared" si="13"/>
        <v>B</v>
      </c>
      <c r="Q114" s="113" t="s">
        <v>295</v>
      </c>
      <c r="R114" s="113" t="s">
        <v>296</v>
      </c>
      <c r="S114" s="177"/>
    </row>
    <row r="115" spans="1:19" ht="15">
      <c r="A115" s="113">
        <v>36</v>
      </c>
      <c r="B115" s="113" t="s">
        <v>1381</v>
      </c>
      <c r="C115" s="188" t="s">
        <v>1577</v>
      </c>
      <c r="D115" s="203" t="s">
        <v>1577</v>
      </c>
      <c r="E115" s="189" t="s">
        <v>602</v>
      </c>
      <c r="F115" s="189" t="s">
        <v>183</v>
      </c>
      <c r="G115" s="113">
        <v>22</v>
      </c>
      <c r="H115" s="113">
        <v>6</v>
      </c>
      <c r="I115" s="113">
        <v>2</v>
      </c>
      <c r="J115" s="114" t="s">
        <v>334</v>
      </c>
      <c r="K115" s="113" t="str">
        <f>R115</f>
        <v>B</v>
      </c>
      <c r="L115" s="113" t="s">
        <v>295</v>
      </c>
      <c r="M115" s="113" t="s">
        <v>296</v>
      </c>
      <c r="N115" s="113" t="s">
        <v>297</v>
      </c>
      <c r="O115" s="113" t="s">
        <v>298</v>
      </c>
      <c r="P115" s="113" t="str">
        <f t="shared" si="13"/>
        <v>B</v>
      </c>
      <c r="Q115" s="113" t="s">
        <v>295</v>
      </c>
      <c r="R115" s="113" t="s">
        <v>296</v>
      </c>
      <c r="S115" s="177"/>
    </row>
    <row r="116" spans="1:19" ht="15">
      <c r="A116" s="113">
        <v>37</v>
      </c>
      <c r="B116" s="113" t="s">
        <v>1382</v>
      </c>
      <c r="C116" s="188" t="s">
        <v>1578</v>
      </c>
      <c r="D116" s="203" t="s">
        <v>1578</v>
      </c>
      <c r="E116" s="189" t="s">
        <v>602</v>
      </c>
      <c r="F116" s="189" t="s">
        <v>183</v>
      </c>
      <c r="G116" s="118">
        <v>5</v>
      </c>
      <c r="H116" s="118">
        <v>4</v>
      </c>
      <c r="I116" s="118">
        <v>1</v>
      </c>
      <c r="J116" s="114" t="s">
        <v>334</v>
      </c>
      <c r="K116" s="113" t="s">
        <v>296</v>
      </c>
      <c r="L116" s="113" t="s">
        <v>295</v>
      </c>
      <c r="M116" s="113" t="s">
        <v>296</v>
      </c>
      <c r="N116" s="113" t="s">
        <v>297</v>
      </c>
      <c r="O116" s="113" t="s">
        <v>298</v>
      </c>
      <c r="P116" s="113" t="str">
        <f t="shared" si="13"/>
        <v>B</v>
      </c>
      <c r="Q116" s="113" t="s">
        <v>295</v>
      </c>
      <c r="R116" s="113" t="s">
        <v>296</v>
      </c>
      <c r="S116" s="177"/>
    </row>
    <row r="117" spans="1:19" ht="15">
      <c r="A117" s="113">
        <v>38</v>
      </c>
      <c r="B117" s="136" t="s">
        <v>1383</v>
      </c>
      <c r="C117" s="195" t="s">
        <v>1579</v>
      </c>
      <c r="D117" s="204" t="s">
        <v>1579</v>
      </c>
      <c r="E117" s="197" t="s">
        <v>1627</v>
      </c>
      <c r="F117" s="197" t="s">
        <v>164</v>
      </c>
      <c r="G117" s="136">
        <v>24</v>
      </c>
      <c r="H117" s="136">
        <v>1.5</v>
      </c>
      <c r="I117" s="136">
        <v>1</v>
      </c>
      <c r="J117" s="139" t="s">
        <v>536</v>
      </c>
      <c r="K117" s="136" t="s">
        <v>310</v>
      </c>
      <c r="L117" s="113" t="s">
        <v>295</v>
      </c>
      <c r="M117" s="113" t="s">
        <v>296</v>
      </c>
      <c r="N117" s="113" t="s">
        <v>297</v>
      </c>
      <c r="O117" s="113" t="s">
        <v>298</v>
      </c>
      <c r="P117" s="113" t="str">
        <f t="shared" si="13"/>
        <v>B</v>
      </c>
      <c r="Q117" s="136" t="s">
        <v>295</v>
      </c>
      <c r="R117" s="113" t="s">
        <v>296</v>
      </c>
      <c r="S117" s="178"/>
    </row>
    <row r="118" spans="1:19" ht="13.5">
      <c r="A118" s="463" t="s">
        <v>378</v>
      </c>
      <c r="B118" s="464"/>
      <c r="C118" s="464"/>
      <c r="D118" s="464"/>
      <c r="E118" s="464"/>
      <c r="F118" s="464"/>
      <c r="G118" s="464"/>
      <c r="H118" s="464"/>
      <c r="I118" s="464"/>
      <c r="J118" s="464"/>
      <c r="K118" s="464"/>
      <c r="L118" s="464"/>
      <c r="M118" s="464"/>
      <c r="N118" s="464"/>
      <c r="O118" s="464"/>
      <c r="P118" s="464"/>
      <c r="Q118" s="464"/>
      <c r="R118" s="464"/>
      <c r="S118" s="465"/>
    </row>
    <row r="119" spans="1:19" ht="14.25">
      <c r="A119" s="172" t="s">
        <v>379</v>
      </c>
      <c r="B119" s="128" t="s">
        <v>380</v>
      </c>
      <c r="C119" s="129"/>
      <c r="D119" s="129"/>
      <c r="E119" s="130"/>
      <c r="F119" s="131"/>
      <c r="G119" s="132"/>
      <c r="H119" s="132"/>
      <c r="I119" s="132"/>
      <c r="J119" s="133"/>
      <c r="K119" s="132"/>
      <c r="L119" s="132"/>
      <c r="M119" s="132"/>
      <c r="N119" s="132"/>
      <c r="O119" s="132"/>
      <c r="P119" s="132"/>
      <c r="Q119" s="132"/>
      <c r="R119" s="132"/>
      <c r="S119" s="134"/>
    </row>
    <row r="120" spans="1:19" ht="15">
      <c r="A120" s="122">
        <v>1</v>
      </c>
      <c r="B120" s="111" t="s">
        <v>1327</v>
      </c>
      <c r="C120" s="216" t="s">
        <v>381</v>
      </c>
      <c r="D120" s="202" t="s">
        <v>381</v>
      </c>
      <c r="E120" s="185" t="s">
        <v>105</v>
      </c>
      <c r="F120" s="185" t="s">
        <v>190</v>
      </c>
      <c r="G120" s="111">
        <v>8.5</v>
      </c>
      <c r="H120" s="111">
        <v>5.7</v>
      </c>
      <c r="I120" s="111">
        <v>1</v>
      </c>
      <c r="J120" s="112" t="s">
        <v>294</v>
      </c>
      <c r="K120" s="111" t="str">
        <f t="shared" ref="K120:K134" si="14">R120</f>
        <v>B</v>
      </c>
      <c r="L120" s="111" t="s">
        <v>295</v>
      </c>
      <c r="M120" s="111" t="s">
        <v>296</v>
      </c>
      <c r="N120" s="111" t="s">
        <v>297</v>
      </c>
      <c r="O120" s="111" t="s">
        <v>298</v>
      </c>
      <c r="P120" s="111" t="str">
        <f t="shared" ref="P120:P138" si="15">R120</f>
        <v>B</v>
      </c>
      <c r="Q120" s="111" t="s">
        <v>295</v>
      </c>
      <c r="R120" s="111" t="s">
        <v>296</v>
      </c>
      <c r="S120" s="176"/>
    </row>
    <row r="121" spans="1:19" ht="15">
      <c r="A121" s="113">
        <v>2</v>
      </c>
      <c r="B121" s="113" t="s">
        <v>1328</v>
      </c>
      <c r="C121" s="180" t="s">
        <v>190</v>
      </c>
      <c r="D121" s="203" t="s">
        <v>190</v>
      </c>
      <c r="E121" s="189" t="s">
        <v>190</v>
      </c>
      <c r="F121" s="189" t="s">
        <v>192</v>
      </c>
      <c r="G121" s="113">
        <v>15</v>
      </c>
      <c r="H121" s="113">
        <v>6</v>
      </c>
      <c r="I121" s="113">
        <v>1</v>
      </c>
      <c r="J121" s="114" t="s">
        <v>334</v>
      </c>
      <c r="K121" s="113" t="str">
        <f t="shared" si="14"/>
        <v>B</v>
      </c>
      <c r="L121" s="113" t="s">
        <v>295</v>
      </c>
      <c r="M121" s="113" t="s">
        <v>296</v>
      </c>
      <c r="N121" s="113" t="s">
        <v>297</v>
      </c>
      <c r="O121" s="113" t="s">
        <v>298</v>
      </c>
      <c r="P121" s="113" t="str">
        <f t="shared" si="15"/>
        <v>B</v>
      </c>
      <c r="Q121" s="113" t="s">
        <v>295</v>
      </c>
      <c r="R121" s="113" t="s">
        <v>296</v>
      </c>
      <c r="S121" s="177"/>
    </row>
    <row r="122" spans="1:19" ht="15">
      <c r="A122" s="122">
        <v>3</v>
      </c>
      <c r="B122" s="113" t="s">
        <v>1329</v>
      </c>
      <c r="C122" s="188" t="s">
        <v>383</v>
      </c>
      <c r="D122" s="203" t="s">
        <v>383</v>
      </c>
      <c r="E122" s="189" t="s">
        <v>190</v>
      </c>
      <c r="F122" s="189" t="s">
        <v>192</v>
      </c>
      <c r="G122" s="113">
        <v>8</v>
      </c>
      <c r="H122" s="113">
        <v>5</v>
      </c>
      <c r="I122" s="113">
        <v>1</v>
      </c>
      <c r="J122" s="114" t="s">
        <v>334</v>
      </c>
      <c r="K122" s="113" t="str">
        <f t="shared" si="14"/>
        <v>B</v>
      </c>
      <c r="L122" s="113" t="s">
        <v>295</v>
      </c>
      <c r="M122" s="113" t="s">
        <v>296</v>
      </c>
      <c r="N122" s="113" t="s">
        <v>297</v>
      </c>
      <c r="O122" s="113" t="s">
        <v>298</v>
      </c>
      <c r="P122" s="113" t="str">
        <f t="shared" si="15"/>
        <v>B</v>
      </c>
      <c r="Q122" s="113" t="s">
        <v>295</v>
      </c>
      <c r="R122" s="113" t="s">
        <v>296</v>
      </c>
      <c r="S122" s="177"/>
    </row>
    <row r="123" spans="1:19" ht="15">
      <c r="A123" s="113">
        <v>4</v>
      </c>
      <c r="B123" s="113" t="s">
        <v>1330</v>
      </c>
      <c r="C123" s="188" t="s">
        <v>384</v>
      </c>
      <c r="D123" s="203" t="s">
        <v>384</v>
      </c>
      <c r="E123" s="189" t="s">
        <v>190</v>
      </c>
      <c r="F123" s="189" t="s">
        <v>192</v>
      </c>
      <c r="G123" s="113">
        <v>8</v>
      </c>
      <c r="H123" s="113">
        <v>5</v>
      </c>
      <c r="I123" s="113">
        <v>2</v>
      </c>
      <c r="J123" s="114" t="s">
        <v>334</v>
      </c>
      <c r="K123" s="113" t="str">
        <f t="shared" si="14"/>
        <v>R</v>
      </c>
      <c r="L123" s="113" t="s">
        <v>385</v>
      </c>
      <c r="M123" s="113" t="s">
        <v>296</v>
      </c>
      <c r="N123" s="113" t="s">
        <v>297</v>
      </c>
      <c r="O123" s="113" t="s">
        <v>298</v>
      </c>
      <c r="P123" s="113" t="str">
        <f t="shared" si="15"/>
        <v>R</v>
      </c>
      <c r="Q123" s="113" t="s">
        <v>295</v>
      </c>
      <c r="R123" s="113" t="s">
        <v>313</v>
      </c>
      <c r="S123" s="177"/>
    </row>
    <row r="124" spans="1:19" ht="15">
      <c r="A124" s="122">
        <v>5</v>
      </c>
      <c r="B124" s="113" t="s">
        <v>1331</v>
      </c>
      <c r="C124" s="188" t="s">
        <v>1563</v>
      </c>
      <c r="D124" s="203" t="s">
        <v>1563</v>
      </c>
      <c r="E124" s="189" t="s">
        <v>190</v>
      </c>
      <c r="F124" s="189" t="s">
        <v>192</v>
      </c>
      <c r="G124" s="113">
        <v>8</v>
      </c>
      <c r="H124" s="113">
        <v>4</v>
      </c>
      <c r="I124" s="113">
        <v>2</v>
      </c>
      <c r="J124" s="114" t="s">
        <v>334</v>
      </c>
      <c r="K124" s="113" t="str">
        <f t="shared" si="14"/>
        <v>B</v>
      </c>
      <c r="L124" s="113" t="s">
        <v>295</v>
      </c>
      <c r="M124" s="113" t="s">
        <v>296</v>
      </c>
      <c r="N124" s="113" t="s">
        <v>297</v>
      </c>
      <c r="O124" s="113" t="s">
        <v>298</v>
      </c>
      <c r="P124" s="113" t="str">
        <f t="shared" si="15"/>
        <v>B</v>
      </c>
      <c r="Q124" s="113" t="s">
        <v>295</v>
      </c>
      <c r="R124" s="113" t="s">
        <v>296</v>
      </c>
      <c r="S124" s="177"/>
    </row>
    <row r="125" spans="1:19" ht="15">
      <c r="A125" s="122">
        <v>6</v>
      </c>
      <c r="B125" s="113" t="s">
        <v>1332</v>
      </c>
      <c r="C125" s="188" t="s">
        <v>382</v>
      </c>
      <c r="D125" s="203"/>
      <c r="E125" s="189" t="s">
        <v>191</v>
      </c>
      <c r="F125" s="189" t="s">
        <v>190</v>
      </c>
      <c r="G125" s="113">
        <v>31</v>
      </c>
      <c r="H125" s="113">
        <v>3.1</v>
      </c>
      <c r="I125" s="113">
        <v>1</v>
      </c>
      <c r="J125" s="114" t="s">
        <v>334</v>
      </c>
      <c r="K125" s="113" t="str">
        <f t="shared" si="14"/>
        <v>B</v>
      </c>
      <c r="L125" s="113" t="s">
        <v>295</v>
      </c>
      <c r="M125" s="113" t="s">
        <v>296</v>
      </c>
      <c r="N125" s="113" t="s">
        <v>297</v>
      </c>
      <c r="O125" s="113" t="s">
        <v>298</v>
      </c>
      <c r="P125" s="113" t="str">
        <f t="shared" si="15"/>
        <v>B</v>
      </c>
      <c r="Q125" s="113" t="s">
        <v>295</v>
      </c>
      <c r="R125" s="113" t="s">
        <v>296</v>
      </c>
      <c r="S125" s="177"/>
    </row>
    <row r="126" spans="1:19" ht="15">
      <c r="A126" s="122">
        <v>7</v>
      </c>
      <c r="B126" s="113" t="s">
        <v>1333</v>
      </c>
      <c r="C126" s="188" t="s">
        <v>186</v>
      </c>
      <c r="D126" s="203" t="s">
        <v>186</v>
      </c>
      <c r="E126" s="189" t="s">
        <v>186</v>
      </c>
      <c r="F126" s="189" t="s">
        <v>615</v>
      </c>
      <c r="G126" s="113">
        <v>5</v>
      </c>
      <c r="H126" s="113">
        <v>3.5</v>
      </c>
      <c r="I126" s="113">
        <v>1</v>
      </c>
      <c r="J126" s="114" t="s">
        <v>334</v>
      </c>
      <c r="K126" s="118" t="str">
        <f t="shared" si="14"/>
        <v>B</v>
      </c>
      <c r="L126" s="113" t="s">
        <v>295</v>
      </c>
      <c r="M126" s="113" t="s">
        <v>296</v>
      </c>
      <c r="N126" s="113" t="s">
        <v>297</v>
      </c>
      <c r="O126" s="113" t="s">
        <v>298</v>
      </c>
      <c r="P126" s="118" t="str">
        <f t="shared" si="15"/>
        <v>B</v>
      </c>
      <c r="Q126" s="113" t="s">
        <v>295</v>
      </c>
      <c r="R126" s="118" t="s">
        <v>296</v>
      </c>
      <c r="S126" s="177"/>
    </row>
    <row r="127" spans="1:19" ht="15">
      <c r="A127" s="122">
        <v>8</v>
      </c>
      <c r="B127" s="113" t="s">
        <v>1334</v>
      </c>
      <c r="C127" s="188" t="s">
        <v>375</v>
      </c>
      <c r="D127" s="203" t="s">
        <v>375</v>
      </c>
      <c r="E127" s="189" t="s">
        <v>186</v>
      </c>
      <c r="F127" s="189" t="s">
        <v>615</v>
      </c>
      <c r="G127" s="113">
        <v>9.1999999999999993</v>
      </c>
      <c r="H127" s="113">
        <v>5.3</v>
      </c>
      <c r="I127" s="113">
        <v>1</v>
      </c>
      <c r="J127" s="114" t="s">
        <v>334</v>
      </c>
      <c r="K127" s="113" t="str">
        <f t="shared" si="14"/>
        <v>B</v>
      </c>
      <c r="L127" s="113" t="s">
        <v>295</v>
      </c>
      <c r="M127" s="113" t="s">
        <v>296</v>
      </c>
      <c r="N127" s="113" t="s">
        <v>297</v>
      </c>
      <c r="O127" s="113" t="s">
        <v>298</v>
      </c>
      <c r="P127" s="113" t="str">
        <f t="shared" si="15"/>
        <v>B</v>
      </c>
      <c r="Q127" s="113" t="s">
        <v>295</v>
      </c>
      <c r="R127" s="113" t="s">
        <v>296</v>
      </c>
      <c r="S127" s="177"/>
    </row>
    <row r="128" spans="1:19" ht="15">
      <c r="A128" s="122">
        <v>9</v>
      </c>
      <c r="B128" s="113" t="s">
        <v>1335</v>
      </c>
      <c r="C128" s="188" t="s">
        <v>1564</v>
      </c>
      <c r="D128" s="203" t="s">
        <v>1564</v>
      </c>
      <c r="E128" s="189" t="s">
        <v>186</v>
      </c>
      <c r="F128" s="189" t="s">
        <v>615</v>
      </c>
      <c r="G128" s="113">
        <v>18.2</v>
      </c>
      <c r="H128" s="113">
        <v>6.3</v>
      </c>
      <c r="I128" s="113">
        <v>1</v>
      </c>
      <c r="J128" s="114" t="s">
        <v>334</v>
      </c>
      <c r="K128" s="113" t="str">
        <f t="shared" si="14"/>
        <v>B</v>
      </c>
      <c r="L128" s="113" t="s">
        <v>295</v>
      </c>
      <c r="M128" s="113" t="s">
        <v>296</v>
      </c>
      <c r="N128" s="113" t="s">
        <v>297</v>
      </c>
      <c r="O128" s="113" t="s">
        <v>298</v>
      </c>
      <c r="P128" s="113" t="str">
        <f t="shared" si="15"/>
        <v>B</v>
      </c>
      <c r="Q128" s="113" t="s">
        <v>295</v>
      </c>
      <c r="R128" s="113" t="s">
        <v>296</v>
      </c>
      <c r="S128" s="177"/>
    </row>
    <row r="129" spans="1:19" ht="15">
      <c r="A129" s="122">
        <v>10</v>
      </c>
      <c r="B129" s="113" t="s">
        <v>1336</v>
      </c>
      <c r="C129" s="188" t="s">
        <v>1564</v>
      </c>
      <c r="D129" s="203" t="s">
        <v>1564</v>
      </c>
      <c r="E129" s="189" t="s">
        <v>186</v>
      </c>
      <c r="F129" s="189" t="s">
        <v>615</v>
      </c>
      <c r="G129" s="113">
        <v>5</v>
      </c>
      <c r="H129" s="113">
        <v>6.3</v>
      </c>
      <c r="I129" s="113">
        <v>1</v>
      </c>
      <c r="J129" s="114" t="s">
        <v>334</v>
      </c>
      <c r="K129" s="113" t="str">
        <f t="shared" si="14"/>
        <v>B</v>
      </c>
      <c r="L129" s="113" t="s">
        <v>295</v>
      </c>
      <c r="M129" s="113" t="s">
        <v>296</v>
      </c>
      <c r="N129" s="113" t="s">
        <v>297</v>
      </c>
      <c r="O129" s="113" t="s">
        <v>298</v>
      </c>
      <c r="P129" s="113" t="str">
        <f t="shared" si="15"/>
        <v>B</v>
      </c>
      <c r="Q129" s="113" t="s">
        <v>295</v>
      </c>
      <c r="R129" s="113" t="s">
        <v>296</v>
      </c>
      <c r="S129" s="177"/>
    </row>
    <row r="130" spans="1:19" ht="15">
      <c r="A130" s="122">
        <v>11</v>
      </c>
      <c r="B130" s="113" t="s">
        <v>1337</v>
      </c>
      <c r="C130" s="188" t="s">
        <v>1565</v>
      </c>
      <c r="D130" s="203" t="s">
        <v>1565</v>
      </c>
      <c r="E130" s="189" t="s">
        <v>1623</v>
      </c>
      <c r="F130" s="189" t="s">
        <v>189</v>
      </c>
      <c r="G130" s="113">
        <v>6</v>
      </c>
      <c r="H130" s="113">
        <v>3</v>
      </c>
      <c r="I130" s="113">
        <v>1</v>
      </c>
      <c r="J130" s="114" t="s">
        <v>334</v>
      </c>
      <c r="K130" s="113" t="str">
        <f t="shared" si="14"/>
        <v>B</v>
      </c>
      <c r="L130" s="113" t="s">
        <v>295</v>
      </c>
      <c r="M130" s="113" t="s">
        <v>296</v>
      </c>
      <c r="N130" s="113" t="s">
        <v>297</v>
      </c>
      <c r="O130" s="113" t="s">
        <v>298</v>
      </c>
      <c r="P130" s="113" t="str">
        <f t="shared" si="15"/>
        <v>B</v>
      </c>
      <c r="Q130" s="113" t="s">
        <v>295</v>
      </c>
      <c r="R130" s="113" t="s">
        <v>296</v>
      </c>
      <c r="S130" s="177"/>
    </row>
    <row r="131" spans="1:19" ht="15">
      <c r="A131" s="122">
        <v>12</v>
      </c>
      <c r="B131" s="113" t="s">
        <v>1338</v>
      </c>
      <c r="C131" s="188" t="s">
        <v>1566</v>
      </c>
      <c r="D131" s="203" t="s">
        <v>1566</v>
      </c>
      <c r="E131" s="189" t="s">
        <v>183</v>
      </c>
      <c r="F131" s="189" t="s">
        <v>189</v>
      </c>
      <c r="G131" s="113">
        <v>3</v>
      </c>
      <c r="H131" s="113">
        <v>6</v>
      </c>
      <c r="I131" s="113">
        <v>1</v>
      </c>
      <c r="J131" s="114" t="s">
        <v>334</v>
      </c>
      <c r="K131" s="113" t="str">
        <f t="shared" si="14"/>
        <v>B</v>
      </c>
      <c r="L131" s="113" t="s">
        <v>295</v>
      </c>
      <c r="M131" s="113" t="s">
        <v>296</v>
      </c>
      <c r="N131" s="113" t="s">
        <v>297</v>
      </c>
      <c r="O131" s="113" t="s">
        <v>298</v>
      </c>
      <c r="P131" s="113" t="str">
        <f t="shared" si="15"/>
        <v>B</v>
      </c>
      <c r="Q131" s="113" t="s">
        <v>295</v>
      </c>
      <c r="R131" s="113" t="s">
        <v>296</v>
      </c>
      <c r="S131" s="177"/>
    </row>
    <row r="132" spans="1:19" ht="15">
      <c r="A132" s="122">
        <v>13</v>
      </c>
      <c r="B132" s="113" t="s">
        <v>1339</v>
      </c>
      <c r="C132" s="188" t="s">
        <v>1567</v>
      </c>
      <c r="D132" s="203" t="s">
        <v>1567</v>
      </c>
      <c r="E132" s="189" t="s">
        <v>183</v>
      </c>
      <c r="F132" s="189" t="s">
        <v>189</v>
      </c>
      <c r="G132" s="113">
        <v>3</v>
      </c>
      <c r="H132" s="113">
        <v>6</v>
      </c>
      <c r="I132" s="113">
        <v>1</v>
      </c>
      <c r="J132" s="114" t="s">
        <v>334</v>
      </c>
      <c r="K132" s="113" t="str">
        <f t="shared" si="14"/>
        <v>B</v>
      </c>
      <c r="L132" s="113" t="s">
        <v>295</v>
      </c>
      <c r="M132" s="113" t="s">
        <v>296</v>
      </c>
      <c r="N132" s="113" t="s">
        <v>297</v>
      </c>
      <c r="O132" s="113" t="s">
        <v>298</v>
      </c>
      <c r="P132" s="113" t="str">
        <f t="shared" si="15"/>
        <v>B</v>
      </c>
      <c r="Q132" s="113" t="s">
        <v>295</v>
      </c>
      <c r="R132" s="113" t="s">
        <v>296</v>
      </c>
      <c r="S132" s="177"/>
    </row>
    <row r="133" spans="1:19" ht="15">
      <c r="A133" s="122">
        <v>14</v>
      </c>
      <c r="B133" s="113" t="s">
        <v>1340</v>
      </c>
      <c r="C133" s="188" t="s">
        <v>1568</v>
      </c>
      <c r="D133" s="203" t="s">
        <v>1568</v>
      </c>
      <c r="E133" s="189" t="s">
        <v>183</v>
      </c>
      <c r="F133" s="189" t="s">
        <v>189</v>
      </c>
      <c r="G133" s="113">
        <v>12</v>
      </c>
      <c r="H133" s="113">
        <v>4</v>
      </c>
      <c r="I133" s="113">
        <v>1</v>
      </c>
      <c r="J133" s="114" t="s">
        <v>334</v>
      </c>
      <c r="K133" s="113" t="str">
        <f t="shared" si="14"/>
        <v>B</v>
      </c>
      <c r="L133" s="113" t="s">
        <v>295</v>
      </c>
      <c r="M133" s="113" t="s">
        <v>296</v>
      </c>
      <c r="N133" s="113" t="s">
        <v>297</v>
      </c>
      <c r="O133" s="113" t="s">
        <v>298</v>
      </c>
      <c r="P133" s="113" t="str">
        <f t="shared" si="15"/>
        <v>B</v>
      </c>
      <c r="Q133" s="113" t="s">
        <v>295</v>
      </c>
      <c r="R133" s="113" t="s">
        <v>296</v>
      </c>
      <c r="S133" s="177"/>
    </row>
    <row r="134" spans="1:19" ht="15">
      <c r="A134" s="122">
        <v>15</v>
      </c>
      <c r="B134" s="113" t="s">
        <v>1341</v>
      </c>
      <c r="C134" s="188" t="s">
        <v>1569</v>
      </c>
      <c r="D134" s="203" t="s">
        <v>1569</v>
      </c>
      <c r="E134" s="189" t="s">
        <v>183</v>
      </c>
      <c r="F134" s="189" t="s">
        <v>189</v>
      </c>
      <c r="G134" s="113">
        <v>3</v>
      </c>
      <c r="H134" s="113">
        <v>6</v>
      </c>
      <c r="I134" s="113">
        <v>1</v>
      </c>
      <c r="J134" s="114" t="s">
        <v>334</v>
      </c>
      <c r="K134" s="113" t="str">
        <f t="shared" si="14"/>
        <v>B</v>
      </c>
      <c r="L134" s="113" t="s">
        <v>295</v>
      </c>
      <c r="M134" s="113" t="s">
        <v>296</v>
      </c>
      <c r="N134" s="113" t="s">
        <v>297</v>
      </c>
      <c r="O134" s="113" t="s">
        <v>298</v>
      </c>
      <c r="P134" s="113" t="str">
        <f t="shared" si="15"/>
        <v>B</v>
      </c>
      <c r="Q134" s="113" t="s">
        <v>295</v>
      </c>
      <c r="R134" s="113" t="s">
        <v>296</v>
      </c>
      <c r="S134" s="177"/>
    </row>
    <row r="135" spans="1:19" ht="15">
      <c r="A135" s="122">
        <v>16</v>
      </c>
      <c r="B135" s="113" t="s">
        <v>1342</v>
      </c>
      <c r="C135" s="188" t="s">
        <v>1570</v>
      </c>
      <c r="D135" s="203" t="s">
        <v>1570</v>
      </c>
      <c r="E135" s="189" t="s">
        <v>183</v>
      </c>
      <c r="F135" s="189" t="s">
        <v>189</v>
      </c>
      <c r="G135" s="113">
        <v>20</v>
      </c>
      <c r="H135" s="113">
        <v>6</v>
      </c>
      <c r="I135" s="113">
        <v>1</v>
      </c>
      <c r="J135" s="114" t="s">
        <v>334</v>
      </c>
      <c r="K135" s="113" t="s">
        <v>310</v>
      </c>
      <c r="L135" s="113" t="s">
        <v>295</v>
      </c>
      <c r="M135" s="113" t="s">
        <v>296</v>
      </c>
      <c r="N135" s="113" t="s">
        <v>297</v>
      </c>
      <c r="O135" s="113" t="s">
        <v>298</v>
      </c>
      <c r="P135" s="113" t="str">
        <f t="shared" si="15"/>
        <v>S</v>
      </c>
      <c r="Q135" s="113" t="s">
        <v>295</v>
      </c>
      <c r="R135" s="113" t="s">
        <v>310</v>
      </c>
      <c r="S135" s="177"/>
    </row>
    <row r="136" spans="1:19" ht="15">
      <c r="A136" s="122">
        <v>17</v>
      </c>
      <c r="B136" s="113" t="s">
        <v>1343</v>
      </c>
      <c r="C136" s="188" t="s">
        <v>350</v>
      </c>
      <c r="D136" s="203" t="s">
        <v>350</v>
      </c>
      <c r="E136" s="189" t="s">
        <v>183</v>
      </c>
      <c r="F136" s="189" t="s">
        <v>189</v>
      </c>
      <c r="G136" s="113">
        <v>3</v>
      </c>
      <c r="H136" s="113">
        <v>6</v>
      </c>
      <c r="I136" s="113">
        <v>1</v>
      </c>
      <c r="J136" s="114" t="s">
        <v>334</v>
      </c>
      <c r="K136" s="113" t="str">
        <f>R136</f>
        <v>B</v>
      </c>
      <c r="L136" s="113" t="s">
        <v>295</v>
      </c>
      <c r="M136" s="113" t="s">
        <v>296</v>
      </c>
      <c r="N136" s="113" t="s">
        <v>297</v>
      </c>
      <c r="O136" s="113" t="s">
        <v>298</v>
      </c>
      <c r="P136" s="113" t="str">
        <f t="shared" si="15"/>
        <v>B</v>
      </c>
      <c r="Q136" s="113" t="s">
        <v>295</v>
      </c>
      <c r="R136" s="113" t="s">
        <v>296</v>
      </c>
      <c r="S136" s="177"/>
    </row>
    <row r="137" spans="1:19" ht="15">
      <c r="A137" s="122">
        <v>18</v>
      </c>
      <c r="B137" s="113" t="s">
        <v>1344</v>
      </c>
      <c r="C137" s="188" t="s">
        <v>1571</v>
      </c>
      <c r="D137" s="203" t="s">
        <v>1571</v>
      </c>
      <c r="E137" s="189" t="s">
        <v>1624</v>
      </c>
      <c r="F137" s="189" t="s">
        <v>1572</v>
      </c>
      <c r="G137" s="113">
        <v>6</v>
      </c>
      <c r="H137" s="113">
        <v>4</v>
      </c>
      <c r="I137" s="113">
        <v>1</v>
      </c>
      <c r="J137" s="114" t="s">
        <v>334</v>
      </c>
      <c r="K137" s="113" t="str">
        <f>R137</f>
        <v>B</v>
      </c>
      <c r="L137" s="113" t="s">
        <v>295</v>
      </c>
      <c r="M137" s="113" t="s">
        <v>296</v>
      </c>
      <c r="N137" s="113" t="s">
        <v>297</v>
      </c>
      <c r="O137" s="113" t="s">
        <v>298</v>
      </c>
      <c r="P137" s="113" t="str">
        <f t="shared" si="15"/>
        <v>B</v>
      </c>
      <c r="Q137" s="113" t="s">
        <v>295</v>
      </c>
      <c r="R137" s="113" t="s">
        <v>296</v>
      </c>
      <c r="S137" s="177"/>
    </row>
    <row r="138" spans="1:19" ht="15">
      <c r="A138" s="122">
        <v>19</v>
      </c>
      <c r="B138" s="136" t="s">
        <v>1345</v>
      </c>
      <c r="C138" s="195" t="s">
        <v>1572</v>
      </c>
      <c r="D138" s="204" t="s">
        <v>1572</v>
      </c>
      <c r="E138" s="197" t="s">
        <v>1624</v>
      </c>
      <c r="F138" s="197" t="s">
        <v>1572</v>
      </c>
      <c r="G138" s="136">
        <v>6</v>
      </c>
      <c r="H138" s="136">
        <v>4</v>
      </c>
      <c r="I138" s="136">
        <v>1</v>
      </c>
      <c r="J138" s="139" t="s">
        <v>334</v>
      </c>
      <c r="K138" s="136" t="str">
        <f>R138</f>
        <v>B</v>
      </c>
      <c r="L138" s="113" t="s">
        <v>295</v>
      </c>
      <c r="M138" s="113" t="s">
        <v>296</v>
      </c>
      <c r="N138" s="113" t="s">
        <v>297</v>
      </c>
      <c r="O138" s="113" t="s">
        <v>298</v>
      </c>
      <c r="P138" s="136" t="str">
        <f t="shared" si="15"/>
        <v>B</v>
      </c>
      <c r="Q138" s="113" t="s">
        <v>295</v>
      </c>
      <c r="R138" s="136" t="s">
        <v>296</v>
      </c>
      <c r="S138" s="178"/>
    </row>
    <row r="139" spans="1:19" ht="13.5">
      <c r="A139" s="463" t="s">
        <v>560</v>
      </c>
      <c r="B139" s="464"/>
      <c r="C139" s="464"/>
      <c r="D139" s="464"/>
      <c r="E139" s="464"/>
      <c r="F139" s="464"/>
      <c r="G139" s="464"/>
      <c r="H139" s="464"/>
      <c r="I139" s="464"/>
      <c r="J139" s="464"/>
      <c r="K139" s="464"/>
      <c r="L139" s="464"/>
      <c r="M139" s="464"/>
      <c r="N139" s="464"/>
      <c r="O139" s="464"/>
      <c r="P139" s="464"/>
      <c r="Q139" s="464"/>
      <c r="R139" s="464"/>
      <c r="S139" s="465"/>
    </row>
    <row r="140" spans="1:19" ht="14.25">
      <c r="A140" s="172" t="s">
        <v>387</v>
      </c>
      <c r="B140" s="128" t="s">
        <v>388</v>
      </c>
      <c r="C140" s="129"/>
      <c r="D140" s="129"/>
      <c r="E140" s="130"/>
      <c r="F140" s="131"/>
      <c r="G140" s="132"/>
      <c r="H140" s="132"/>
      <c r="I140" s="132"/>
      <c r="J140" s="133"/>
      <c r="K140" s="132"/>
      <c r="L140" s="132"/>
      <c r="M140" s="132"/>
      <c r="N140" s="132"/>
      <c r="O140" s="132"/>
      <c r="P140" s="132"/>
      <c r="Q140" s="132"/>
      <c r="R140" s="132"/>
      <c r="S140" s="134"/>
    </row>
    <row r="141" spans="1:19" ht="15">
      <c r="A141" s="122">
        <v>1</v>
      </c>
      <c r="B141" s="111" t="s">
        <v>1225</v>
      </c>
      <c r="C141" s="184" t="s">
        <v>192</v>
      </c>
      <c r="D141" s="202" t="s">
        <v>192</v>
      </c>
      <c r="E141" s="185" t="s">
        <v>192</v>
      </c>
      <c r="F141" s="185" t="s">
        <v>194</v>
      </c>
      <c r="G141" s="111">
        <v>8</v>
      </c>
      <c r="H141" s="111">
        <v>4</v>
      </c>
      <c r="I141" s="111">
        <v>1</v>
      </c>
      <c r="J141" s="112" t="s">
        <v>294</v>
      </c>
      <c r="K141" s="111" t="str">
        <f t="shared" ref="K141:K162" si="16">R141</f>
        <v>B</v>
      </c>
      <c r="L141" s="111" t="s">
        <v>295</v>
      </c>
      <c r="M141" s="111" t="s">
        <v>296</v>
      </c>
      <c r="N141" s="111" t="s">
        <v>297</v>
      </c>
      <c r="O141" s="111" t="s">
        <v>298</v>
      </c>
      <c r="P141" s="111" t="str">
        <f t="shared" ref="P141:P162" si="17">R141</f>
        <v>B</v>
      </c>
      <c r="Q141" s="111" t="s">
        <v>295</v>
      </c>
      <c r="R141" s="111" t="s">
        <v>296</v>
      </c>
      <c r="S141" s="176"/>
    </row>
    <row r="142" spans="1:19" ht="15">
      <c r="A142" s="113">
        <v>2</v>
      </c>
      <c r="B142" s="113" t="s">
        <v>1226</v>
      </c>
      <c r="C142" s="188" t="s">
        <v>1541</v>
      </c>
      <c r="D142" s="177"/>
      <c r="E142" s="189" t="s">
        <v>192</v>
      </c>
      <c r="F142" s="189" t="s">
        <v>194</v>
      </c>
      <c r="G142" s="113">
        <v>8</v>
      </c>
      <c r="H142" s="113">
        <v>4</v>
      </c>
      <c r="I142" s="113">
        <v>1</v>
      </c>
      <c r="J142" s="114" t="s">
        <v>294</v>
      </c>
      <c r="K142" s="113" t="str">
        <f t="shared" si="16"/>
        <v>S</v>
      </c>
      <c r="L142" s="113" t="s">
        <v>295</v>
      </c>
      <c r="M142" s="113" t="s">
        <v>296</v>
      </c>
      <c r="N142" s="113" t="s">
        <v>297</v>
      </c>
      <c r="O142" s="113" t="s">
        <v>298</v>
      </c>
      <c r="P142" s="113" t="str">
        <f t="shared" si="17"/>
        <v>S</v>
      </c>
      <c r="Q142" s="113" t="s">
        <v>295</v>
      </c>
      <c r="R142" s="113" t="s">
        <v>310</v>
      </c>
      <c r="S142" s="177"/>
    </row>
    <row r="143" spans="1:19" ht="15">
      <c r="A143" s="122">
        <v>3</v>
      </c>
      <c r="B143" s="113" t="s">
        <v>1227</v>
      </c>
      <c r="C143" s="188" t="s">
        <v>1542</v>
      </c>
      <c r="D143" s="177"/>
      <c r="E143" s="189" t="s">
        <v>192</v>
      </c>
      <c r="F143" s="189" t="s">
        <v>194</v>
      </c>
      <c r="G143" s="113">
        <v>6</v>
      </c>
      <c r="H143" s="113">
        <v>4</v>
      </c>
      <c r="I143" s="113">
        <v>1</v>
      </c>
      <c r="J143" s="114" t="s">
        <v>294</v>
      </c>
      <c r="K143" s="113" t="str">
        <f t="shared" si="16"/>
        <v>B</v>
      </c>
      <c r="L143" s="113" t="s">
        <v>295</v>
      </c>
      <c r="M143" s="113" t="s">
        <v>296</v>
      </c>
      <c r="N143" s="113" t="s">
        <v>297</v>
      </c>
      <c r="O143" s="113" t="s">
        <v>298</v>
      </c>
      <c r="P143" s="113" t="str">
        <f t="shared" si="17"/>
        <v>B</v>
      </c>
      <c r="Q143" s="113" t="s">
        <v>295</v>
      </c>
      <c r="R143" s="113" t="s">
        <v>296</v>
      </c>
      <c r="S143" s="177"/>
    </row>
    <row r="144" spans="1:19" ht="15">
      <c r="A144" s="113">
        <v>4</v>
      </c>
      <c r="B144" s="113" t="s">
        <v>1228</v>
      </c>
      <c r="C144" s="188" t="s">
        <v>1543</v>
      </c>
      <c r="D144" s="177"/>
      <c r="E144" s="189" t="s">
        <v>192</v>
      </c>
      <c r="F144" s="189" t="s">
        <v>194</v>
      </c>
      <c r="G144" s="113">
        <v>8</v>
      </c>
      <c r="H144" s="113">
        <v>4</v>
      </c>
      <c r="I144" s="113">
        <v>1</v>
      </c>
      <c r="J144" s="114" t="s">
        <v>294</v>
      </c>
      <c r="K144" s="113" t="str">
        <f t="shared" si="16"/>
        <v>B</v>
      </c>
      <c r="L144" s="113" t="s">
        <v>295</v>
      </c>
      <c r="M144" s="113" t="s">
        <v>296</v>
      </c>
      <c r="N144" s="113" t="s">
        <v>297</v>
      </c>
      <c r="O144" s="113" t="s">
        <v>298</v>
      </c>
      <c r="P144" s="113" t="str">
        <f t="shared" si="17"/>
        <v>B</v>
      </c>
      <c r="Q144" s="113" t="s">
        <v>295</v>
      </c>
      <c r="R144" s="113" t="s">
        <v>296</v>
      </c>
      <c r="S144" s="177"/>
    </row>
    <row r="145" spans="1:19" ht="15">
      <c r="A145" s="122">
        <v>5</v>
      </c>
      <c r="B145" s="113" t="s">
        <v>1229</v>
      </c>
      <c r="C145" s="188" t="s">
        <v>1544</v>
      </c>
      <c r="D145" s="203" t="s">
        <v>1544</v>
      </c>
      <c r="E145" s="189" t="s">
        <v>192</v>
      </c>
      <c r="F145" s="189" t="s">
        <v>194</v>
      </c>
      <c r="G145" s="113">
        <v>5</v>
      </c>
      <c r="H145" s="113">
        <v>4</v>
      </c>
      <c r="I145" s="113">
        <v>3</v>
      </c>
      <c r="J145" s="114" t="s">
        <v>294</v>
      </c>
      <c r="K145" s="113" t="str">
        <f t="shared" si="16"/>
        <v>B</v>
      </c>
      <c r="L145" s="113" t="s">
        <v>295</v>
      </c>
      <c r="M145" s="113" t="s">
        <v>296</v>
      </c>
      <c r="N145" s="113" t="s">
        <v>297</v>
      </c>
      <c r="O145" s="113" t="s">
        <v>298</v>
      </c>
      <c r="P145" s="113" t="str">
        <f t="shared" si="17"/>
        <v>B</v>
      </c>
      <c r="Q145" s="113" t="s">
        <v>295</v>
      </c>
      <c r="R145" s="113" t="s">
        <v>296</v>
      </c>
      <c r="S145" s="177"/>
    </row>
    <row r="146" spans="1:19" ht="15">
      <c r="A146" s="113">
        <v>6</v>
      </c>
      <c r="B146" s="113" t="s">
        <v>1230</v>
      </c>
      <c r="C146" s="188" t="s">
        <v>1545</v>
      </c>
      <c r="D146" s="203" t="s">
        <v>1545</v>
      </c>
      <c r="E146" s="189" t="s">
        <v>192</v>
      </c>
      <c r="F146" s="189" t="s">
        <v>194</v>
      </c>
      <c r="G146" s="113">
        <v>4</v>
      </c>
      <c r="H146" s="113">
        <v>4</v>
      </c>
      <c r="I146" s="113">
        <v>3</v>
      </c>
      <c r="J146" s="114" t="s">
        <v>294</v>
      </c>
      <c r="K146" s="113" t="str">
        <f t="shared" si="16"/>
        <v>B</v>
      </c>
      <c r="L146" s="113" t="s">
        <v>295</v>
      </c>
      <c r="M146" s="113" t="s">
        <v>296</v>
      </c>
      <c r="N146" s="113" t="s">
        <v>297</v>
      </c>
      <c r="O146" s="113" t="s">
        <v>298</v>
      </c>
      <c r="P146" s="113" t="str">
        <f t="shared" si="17"/>
        <v>B</v>
      </c>
      <c r="Q146" s="113" t="s">
        <v>295</v>
      </c>
      <c r="R146" s="113" t="s">
        <v>296</v>
      </c>
      <c r="S146" s="177"/>
    </row>
    <row r="147" spans="1:19" ht="15">
      <c r="A147" s="122"/>
      <c r="B147" s="113" t="s">
        <v>1230</v>
      </c>
      <c r="C147" s="188" t="s">
        <v>389</v>
      </c>
      <c r="D147" s="203"/>
      <c r="E147" s="189" t="s">
        <v>192</v>
      </c>
      <c r="F147" s="189" t="s">
        <v>194</v>
      </c>
      <c r="G147" s="113">
        <v>5</v>
      </c>
      <c r="H147" s="113">
        <v>6</v>
      </c>
      <c r="I147" s="113">
        <v>1</v>
      </c>
      <c r="J147" s="114" t="s">
        <v>294</v>
      </c>
      <c r="K147" s="113" t="str">
        <f t="shared" si="16"/>
        <v>S</v>
      </c>
      <c r="L147" s="113" t="s">
        <v>295</v>
      </c>
      <c r="M147" s="113" t="s">
        <v>296</v>
      </c>
      <c r="N147" s="113" t="s">
        <v>297</v>
      </c>
      <c r="O147" s="113" t="s">
        <v>298</v>
      </c>
      <c r="P147" s="113" t="str">
        <f t="shared" si="17"/>
        <v>S</v>
      </c>
      <c r="Q147" s="113" t="s">
        <v>295</v>
      </c>
      <c r="R147" s="113" t="s">
        <v>310</v>
      </c>
      <c r="S147" s="177"/>
    </row>
    <row r="148" spans="1:19" ht="15">
      <c r="A148" s="122"/>
      <c r="B148" s="113" t="s">
        <v>1231</v>
      </c>
      <c r="C148" s="188" t="s">
        <v>390</v>
      </c>
      <c r="D148" s="203"/>
      <c r="E148" s="189" t="s">
        <v>192</v>
      </c>
      <c r="F148" s="189" t="s">
        <v>194</v>
      </c>
      <c r="G148" s="113">
        <v>7</v>
      </c>
      <c r="H148" s="113">
        <v>6</v>
      </c>
      <c r="I148" s="113">
        <v>1</v>
      </c>
      <c r="J148" s="114" t="s">
        <v>294</v>
      </c>
      <c r="K148" s="113" t="str">
        <f t="shared" si="16"/>
        <v>B</v>
      </c>
      <c r="L148" s="113" t="s">
        <v>295</v>
      </c>
      <c r="M148" s="113" t="s">
        <v>296</v>
      </c>
      <c r="N148" s="113" t="s">
        <v>297</v>
      </c>
      <c r="O148" s="113" t="s">
        <v>298</v>
      </c>
      <c r="P148" s="113" t="str">
        <f t="shared" si="17"/>
        <v>B</v>
      </c>
      <c r="Q148" s="113" t="s">
        <v>295</v>
      </c>
      <c r="R148" s="113" t="s">
        <v>296</v>
      </c>
      <c r="S148" s="177"/>
    </row>
    <row r="149" spans="1:19" ht="15">
      <c r="A149" s="122">
        <v>9</v>
      </c>
      <c r="B149" s="113" t="s">
        <v>1232</v>
      </c>
      <c r="C149" s="188" t="s">
        <v>581</v>
      </c>
      <c r="D149" s="203" t="s">
        <v>581</v>
      </c>
      <c r="E149" s="189" t="s">
        <v>192</v>
      </c>
      <c r="F149" s="189" t="s">
        <v>194</v>
      </c>
      <c r="G149" s="113">
        <v>8</v>
      </c>
      <c r="H149" s="113">
        <v>4</v>
      </c>
      <c r="I149" s="113">
        <v>1</v>
      </c>
      <c r="J149" s="114" t="s">
        <v>294</v>
      </c>
      <c r="K149" s="113" t="str">
        <f t="shared" si="16"/>
        <v>B</v>
      </c>
      <c r="L149" s="113" t="s">
        <v>295</v>
      </c>
      <c r="M149" s="113" t="s">
        <v>296</v>
      </c>
      <c r="N149" s="113" t="s">
        <v>297</v>
      </c>
      <c r="O149" s="113" t="s">
        <v>298</v>
      </c>
      <c r="P149" s="113" t="str">
        <f t="shared" si="17"/>
        <v>B</v>
      </c>
      <c r="Q149" s="113" t="s">
        <v>295</v>
      </c>
      <c r="R149" s="113" t="s">
        <v>296</v>
      </c>
      <c r="S149" s="177"/>
    </row>
    <row r="150" spans="1:19" ht="15">
      <c r="A150" s="113">
        <v>10</v>
      </c>
      <c r="B150" s="113" t="s">
        <v>1233</v>
      </c>
      <c r="C150" s="188" t="s">
        <v>396</v>
      </c>
      <c r="D150" s="203" t="s">
        <v>396</v>
      </c>
      <c r="E150" s="189" t="s">
        <v>192</v>
      </c>
      <c r="F150" s="189" t="s">
        <v>194</v>
      </c>
      <c r="G150" s="113">
        <v>8</v>
      </c>
      <c r="H150" s="113">
        <v>4</v>
      </c>
      <c r="I150" s="113">
        <v>1</v>
      </c>
      <c r="J150" s="114" t="s">
        <v>294</v>
      </c>
      <c r="K150" s="113" t="str">
        <f t="shared" si="16"/>
        <v>B</v>
      </c>
      <c r="L150" s="113" t="s">
        <v>295</v>
      </c>
      <c r="M150" s="113" t="s">
        <v>296</v>
      </c>
      <c r="N150" s="113" t="s">
        <v>297</v>
      </c>
      <c r="O150" s="113" t="s">
        <v>298</v>
      </c>
      <c r="P150" s="113" t="str">
        <f t="shared" si="17"/>
        <v>B</v>
      </c>
      <c r="Q150" s="113" t="s">
        <v>295</v>
      </c>
      <c r="R150" s="113" t="s">
        <v>296</v>
      </c>
      <c r="S150" s="177"/>
    </row>
    <row r="151" spans="1:19" ht="15">
      <c r="A151" s="122">
        <v>11</v>
      </c>
      <c r="B151" s="113" t="s">
        <v>1234</v>
      </c>
      <c r="C151" s="188" t="s">
        <v>1546</v>
      </c>
      <c r="D151" s="203" t="s">
        <v>1546</v>
      </c>
      <c r="E151" s="189" t="s">
        <v>192</v>
      </c>
      <c r="F151" s="189" t="s">
        <v>194</v>
      </c>
      <c r="G151" s="113">
        <v>6</v>
      </c>
      <c r="H151" s="113">
        <v>4</v>
      </c>
      <c r="I151" s="113">
        <v>1</v>
      </c>
      <c r="J151" s="114" t="s">
        <v>334</v>
      </c>
      <c r="K151" s="113" t="str">
        <f t="shared" si="16"/>
        <v>B</v>
      </c>
      <c r="L151" s="113" t="s">
        <v>295</v>
      </c>
      <c r="M151" s="113" t="s">
        <v>296</v>
      </c>
      <c r="N151" s="113" t="s">
        <v>297</v>
      </c>
      <c r="O151" s="113" t="s">
        <v>298</v>
      </c>
      <c r="P151" s="113" t="str">
        <f t="shared" si="17"/>
        <v>B</v>
      </c>
      <c r="Q151" s="113" t="s">
        <v>295</v>
      </c>
      <c r="R151" s="113" t="s">
        <v>296</v>
      </c>
      <c r="S151" s="177"/>
    </row>
    <row r="152" spans="1:19" ht="15">
      <c r="A152" s="113">
        <v>12</v>
      </c>
      <c r="B152" s="113" t="s">
        <v>1235</v>
      </c>
      <c r="C152" s="188" t="s">
        <v>1547</v>
      </c>
      <c r="D152" s="203" t="s">
        <v>1547</v>
      </c>
      <c r="E152" s="189" t="s">
        <v>192</v>
      </c>
      <c r="F152" s="189" t="s">
        <v>194</v>
      </c>
      <c r="G152" s="113">
        <v>8</v>
      </c>
      <c r="H152" s="113">
        <v>4</v>
      </c>
      <c r="I152" s="113">
        <v>1</v>
      </c>
      <c r="J152" s="114" t="s">
        <v>334</v>
      </c>
      <c r="K152" s="113" t="str">
        <f t="shared" si="16"/>
        <v>B</v>
      </c>
      <c r="L152" s="113" t="s">
        <v>295</v>
      </c>
      <c r="M152" s="113" t="s">
        <v>296</v>
      </c>
      <c r="N152" s="113" t="s">
        <v>297</v>
      </c>
      <c r="O152" s="113" t="s">
        <v>298</v>
      </c>
      <c r="P152" s="113" t="str">
        <f t="shared" si="17"/>
        <v>B</v>
      </c>
      <c r="Q152" s="113" t="s">
        <v>295</v>
      </c>
      <c r="R152" s="113" t="s">
        <v>296</v>
      </c>
      <c r="S152" s="177"/>
    </row>
    <row r="153" spans="1:19" ht="15">
      <c r="A153" s="122">
        <v>13</v>
      </c>
      <c r="B153" s="113" t="s">
        <v>1236</v>
      </c>
      <c r="C153" s="188" t="s">
        <v>398</v>
      </c>
      <c r="D153" s="203" t="s">
        <v>398</v>
      </c>
      <c r="E153" s="189" t="s">
        <v>194</v>
      </c>
      <c r="F153" s="189" t="s">
        <v>197</v>
      </c>
      <c r="G153" s="113">
        <v>8</v>
      </c>
      <c r="H153" s="113">
        <v>4</v>
      </c>
      <c r="I153" s="113">
        <v>1</v>
      </c>
      <c r="J153" s="114" t="s">
        <v>334</v>
      </c>
      <c r="K153" s="113" t="str">
        <f t="shared" si="16"/>
        <v>B</v>
      </c>
      <c r="L153" s="113" t="s">
        <v>295</v>
      </c>
      <c r="M153" s="113" t="s">
        <v>296</v>
      </c>
      <c r="N153" s="113" t="s">
        <v>297</v>
      </c>
      <c r="O153" s="113" t="s">
        <v>298</v>
      </c>
      <c r="P153" s="113" t="str">
        <f t="shared" si="17"/>
        <v>B</v>
      </c>
      <c r="Q153" s="113" t="s">
        <v>295</v>
      </c>
      <c r="R153" s="113" t="s">
        <v>296</v>
      </c>
      <c r="S153" s="177"/>
    </row>
    <row r="154" spans="1:19" ht="15">
      <c r="A154" s="113">
        <v>14</v>
      </c>
      <c r="B154" s="113" t="s">
        <v>1237</v>
      </c>
      <c r="C154" s="188" t="s">
        <v>1548</v>
      </c>
      <c r="D154" s="203" t="s">
        <v>1548</v>
      </c>
      <c r="E154" s="189" t="s">
        <v>194</v>
      </c>
      <c r="F154" s="189" t="s">
        <v>197</v>
      </c>
      <c r="G154" s="113">
        <v>6</v>
      </c>
      <c r="H154" s="113">
        <v>4</v>
      </c>
      <c r="I154" s="113">
        <v>1</v>
      </c>
      <c r="J154" s="114" t="s">
        <v>334</v>
      </c>
      <c r="K154" s="113" t="str">
        <f t="shared" si="16"/>
        <v>B</v>
      </c>
      <c r="L154" s="113" t="s">
        <v>295</v>
      </c>
      <c r="M154" s="113" t="str">
        <f>P154</f>
        <v>B</v>
      </c>
      <c r="N154" s="113" t="s">
        <v>297</v>
      </c>
      <c r="O154" s="113" t="s">
        <v>298</v>
      </c>
      <c r="P154" s="113" t="str">
        <f t="shared" si="17"/>
        <v>B</v>
      </c>
      <c r="Q154" s="113" t="s">
        <v>295</v>
      </c>
      <c r="R154" s="113" t="s">
        <v>296</v>
      </c>
      <c r="S154" s="177"/>
    </row>
    <row r="155" spans="1:19" ht="15">
      <c r="A155" s="122">
        <v>15</v>
      </c>
      <c r="B155" s="113" t="s">
        <v>1237</v>
      </c>
      <c r="C155" s="188" t="s">
        <v>1549</v>
      </c>
      <c r="D155" s="203" t="s">
        <v>1549</v>
      </c>
      <c r="E155" s="189" t="s">
        <v>194</v>
      </c>
      <c r="F155" s="189" t="s">
        <v>197</v>
      </c>
      <c r="G155" s="113">
        <v>6</v>
      </c>
      <c r="H155" s="113">
        <v>4</v>
      </c>
      <c r="I155" s="113">
        <v>1</v>
      </c>
      <c r="J155" s="114" t="s">
        <v>334</v>
      </c>
      <c r="K155" s="113" t="str">
        <f t="shared" si="16"/>
        <v>B</v>
      </c>
      <c r="L155" s="113" t="s">
        <v>295</v>
      </c>
      <c r="M155" s="113" t="s">
        <v>296</v>
      </c>
      <c r="N155" s="113" t="s">
        <v>297</v>
      </c>
      <c r="O155" s="113" t="s">
        <v>298</v>
      </c>
      <c r="P155" s="113" t="str">
        <f t="shared" si="17"/>
        <v>B</v>
      </c>
      <c r="Q155" s="113" t="s">
        <v>295</v>
      </c>
      <c r="R155" s="113" t="s">
        <v>296</v>
      </c>
      <c r="S155" s="177"/>
    </row>
    <row r="156" spans="1:19" ht="15">
      <c r="A156" s="113">
        <v>16</v>
      </c>
      <c r="B156" s="113" t="s">
        <v>1238</v>
      </c>
      <c r="C156" s="188" t="s">
        <v>580</v>
      </c>
      <c r="D156" s="203" t="s">
        <v>580</v>
      </c>
      <c r="E156" s="189" t="s">
        <v>194</v>
      </c>
      <c r="F156" s="189" t="s">
        <v>197</v>
      </c>
      <c r="G156" s="113">
        <v>8</v>
      </c>
      <c r="H156" s="113">
        <v>4</v>
      </c>
      <c r="I156" s="113">
        <v>1</v>
      </c>
      <c r="J156" s="114" t="s">
        <v>334</v>
      </c>
      <c r="K156" s="113" t="str">
        <f t="shared" si="16"/>
        <v>B</v>
      </c>
      <c r="L156" s="113" t="s">
        <v>295</v>
      </c>
      <c r="M156" s="113" t="s">
        <v>296</v>
      </c>
      <c r="N156" s="113" t="s">
        <v>297</v>
      </c>
      <c r="O156" s="113" t="s">
        <v>298</v>
      </c>
      <c r="P156" s="113" t="str">
        <f t="shared" si="17"/>
        <v>B</v>
      </c>
      <c r="Q156" s="113" t="s">
        <v>295</v>
      </c>
      <c r="R156" s="113" t="s">
        <v>296</v>
      </c>
      <c r="S156" s="177"/>
    </row>
    <row r="157" spans="1:19" ht="15">
      <c r="A157" s="122">
        <v>17</v>
      </c>
      <c r="B157" s="113" t="s">
        <v>1239</v>
      </c>
      <c r="C157" s="188" t="s">
        <v>399</v>
      </c>
      <c r="D157" s="203" t="s">
        <v>399</v>
      </c>
      <c r="E157" s="189" t="s">
        <v>194</v>
      </c>
      <c r="F157" s="189" t="s">
        <v>197</v>
      </c>
      <c r="G157" s="113">
        <v>12</v>
      </c>
      <c r="H157" s="113">
        <v>3</v>
      </c>
      <c r="I157" s="113">
        <v>1</v>
      </c>
      <c r="J157" s="114" t="s">
        <v>334</v>
      </c>
      <c r="K157" s="113" t="str">
        <f t="shared" si="16"/>
        <v>B</v>
      </c>
      <c r="L157" s="113" t="s">
        <v>295</v>
      </c>
      <c r="M157" s="113" t="str">
        <f>P157</f>
        <v>B</v>
      </c>
      <c r="N157" s="113" t="s">
        <v>297</v>
      </c>
      <c r="O157" s="113" t="s">
        <v>298</v>
      </c>
      <c r="P157" s="113" t="str">
        <f t="shared" si="17"/>
        <v>B</v>
      </c>
      <c r="Q157" s="113" t="s">
        <v>295</v>
      </c>
      <c r="R157" s="113" t="s">
        <v>296</v>
      </c>
      <c r="S157" s="177"/>
    </row>
    <row r="158" spans="1:19" ht="15">
      <c r="A158" s="113">
        <v>18</v>
      </c>
      <c r="B158" s="113" t="s">
        <v>1240</v>
      </c>
      <c r="C158" s="188" t="s">
        <v>1550</v>
      </c>
      <c r="D158" s="203" t="s">
        <v>1550</v>
      </c>
      <c r="E158" s="189" t="s">
        <v>398</v>
      </c>
      <c r="F158" s="189" t="s">
        <v>249</v>
      </c>
      <c r="G158" s="113">
        <v>4.5</v>
      </c>
      <c r="H158" s="113">
        <v>4</v>
      </c>
      <c r="I158" s="113">
        <v>2</v>
      </c>
      <c r="J158" s="114" t="s">
        <v>334</v>
      </c>
      <c r="K158" s="113" t="str">
        <f t="shared" si="16"/>
        <v>B</v>
      </c>
      <c r="L158" s="113" t="s">
        <v>295</v>
      </c>
      <c r="M158" s="113" t="str">
        <f>P158</f>
        <v>B</v>
      </c>
      <c r="N158" s="113" t="s">
        <v>297</v>
      </c>
      <c r="O158" s="113" t="s">
        <v>298</v>
      </c>
      <c r="P158" s="113" t="str">
        <f t="shared" si="17"/>
        <v>B</v>
      </c>
      <c r="Q158" s="113" t="s">
        <v>295</v>
      </c>
      <c r="R158" s="113" t="s">
        <v>296</v>
      </c>
      <c r="S158" s="177"/>
    </row>
    <row r="159" spans="1:19" ht="15">
      <c r="A159" s="113">
        <v>19</v>
      </c>
      <c r="B159" s="113" t="s">
        <v>1241</v>
      </c>
      <c r="C159" s="188" t="s">
        <v>600</v>
      </c>
      <c r="D159" s="203" t="s">
        <v>600</v>
      </c>
      <c r="E159" s="189" t="s">
        <v>398</v>
      </c>
      <c r="F159" s="189" t="s">
        <v>249</v>
      </c>
      <c r="G159" s="113">
        <v>8</v>
      </c>
      <c r="H159" s="113">
        <v>4</v>
      </c>
      <c r="I159" s="113">
        <v>1</v>
      </c>
      <c r="J159" s="114" t="s">
        <v>334</v>
      </c>
      <c r="K159" s="113" t="str">
        <f t="shared" si="16"/>
        <v>B</v>
      </c>
      <c r="L159" s="113" t="s">
        <v>295</v>
      </c>
      <c r="M159" s="113" t="s">
        <v>296</v>
      </c>
      <c r="N159" s="113" t="s">
        <v>297</v>
      </c>
      <c r="O159" s="113" t="s">
        <v>298</v>
      </c>
      <c r="P159" s="113" t="str">
        <f t="shared" si="17"/>
        <v>B</v>
      </c>
      <c r="Q159" s="113" t="s">
        <v>295</v>
      </c>
      <c r="R159" s="113" t="s">
        <v>296</v>
      </c>
      <c r="S159" s="177"/>
    </row>
    <row r="160" spans="1:19" ht="15">
      <c r="A160" s="113">
        <v>20</v>
      </c>
      <c r="B160" s="113" t="s">
        <v>1242</v>
      </c>
      <c r="C160" s="188" t="s">
        <v>1551</v>
      </c>
      <c r="D160" s="203" t="s">
        <v>1551</v>
      </c>
      <c r="E160" s="189" t="s">
        <v>398</v>
      </c>
      <c r="F160" s="189" t="s">
        <v>249</v>
      </c>
      <c r="G160" s="113">
        <v>11.5</v>
      </c>
      <c r="H160" s="113">
        <v>4</v>
      </c>
      <c r="I160" s="113">
        <v>1</v>
      </c>
      <c r="J160" s="114" t="s">
        <v>334</v>
      </c>
      <c r="K160" s="113" t="str">
        <f t="shared" si="16"/>
        <v>B</v>
      </c>
      <c r="L160" s="113" t="s">
        <v>295</v>
      </c>
      <c r="M160" s="113" t="s">
        <v>296</v>
      </c>
      <c r="N160" s="113" t="s">
        <v>297</v>
      </c>
      <c r="O160" s="113" t="s">
        <v>298</v>
      </c>
      <c r="P160" s="113" t="str">
        <f t="shared" si="17"/>
        <v>B</v>
      </c>
      <c r="Q160" s="113" t="s">
        <v>295</v>
      </c>
      <c r="R160" s="113" t="s">
        <v>296</v>
      </c>
      <c r="S160" s="177"/>
    </row>
    <row r="161" spans="1:19" ht="15">
      <c r="A161" s="113">
        <v>21</v>
      </c>
      <c r="B161" s="113" t="s">
        <v>1243</v>
      </c>
      <c r="C161" s="188" t="s">
        <v>1552</v>
      </c>
      <c r="D161" s="203" t="s">
        <v>1552</v>
      </c>
      <c r="E161" s="189" t="s">
        <v>398</v>
      </c>
      <c r="F161" s="189" t="s">
        <v>249</v>
      </c>
      <c r="G161" s="113">
        <v>11</v>
      </c>
      <c r="H161" s="113">
        <v>4</v>
      </c>
      <c r="I161" s="113">
        <v>1</v>
      </c>
      <c r="J161" s="114" t="s">
        <v>334</v>
      </c>
      <c r="K161" s="113" t="str">
        <f t="shared" si="16"/>
        <v>B</v>
      </c>
      <c r="L161" s="113" t="s">
        <v>295</v>
      </c>
      <c r="M161" s="113" t="s">
        <v>296</v>
      </c>
      <c r="N161" s="113" t="s">
        <v>297</v>
      </c>
      <c r="O161" s="113" t="s">
        <v>298</v>
      </c>
      <c r="P161" s="113" t="str">
        <f t="shared" si="17"/>
        <v>B</v>
      </c>
      <c r="Q161" s="113" t="s">
        <v>295</v>
      </c>
      <c r="R161" s="113" t="s">
        <v>296</v>
      </c>
      <c r="S161" s="177"/>
    </row>
    <row r="162" spans="1:19" ht="15">
      <c r="A162" s="113">
        <v>22</v>
      </c>
      <c r="B162" s="136" t="s">
        <v>1244</v>
      </c>
      <c r="C162" s="195" t="s">
        <v>1540</v>
      </c>
      <c r="D162" s="204" t="s">
        <v>1540</v>
      </c>
      <c r="E162" s="197" t="s">
        <v>398</v>
      </c>
      <c r="F162" s="197" t="s">
        <v>249</v>
      </c>
      <c r="G162" s="136">
        <v>8</v>
      </c>
      <c r="H162" s="136">
        <v>4</v>
      </c>
      <c r="I162" s="136">
        <v>1</v>
      </c>
      <c r="J162" s="139" t="s">
        <v>334</v>
      </c>
      <c r="K162" s="136" t="str">
        <f t="shared" si="16"/>
        <v>B</v>
      </c>
      <c r="L162" s="136" t="s">
        <v>295</v>
      </c>
      <c r="M162" s="136" t="s">
        <v>296</v>
      </c>
      <c r="N162" s="136" t="s">
        <v>297</v>
      </c>
      <c r="O162" s="136" t="s">
        <v>298</v>
      </c>
      <c r="P162" s="136" t="str">
        <f t="shared" si="17"/>
        <v>B</v>
      </c>
      <c r="Q162" s="113" t="s">
        <v>295</v>
      </c>
      <c r="R162" s="136" t="s">
        <v>296</v>
      </c>
      <c r="S162" s="178"/>
    </row>
    <row r="163" spans="1:19" ht="13.5">
      <c r="A163" s="463" t="s">
        <v>509</v>
      </c>
      <c r="B163" s="464"/>
      <c r="C163" s="464"/>
      <c r="D163" s="464"/>
      <c r="E163" s="464"/>
      <c r="F163" s="464"/>
      <c r="G163" s="464"/>
      <c r="H163" s="464"/>
      <c r="I163" s="464"/>
      <c r="J163" s="464"/>
      <c r="K163" s="464"/>
      <c r="L163" s="464"/>
      <c r="M163" s="464"/>
      <c r="N163" s="464"/>
      <c r="O163" s="464"/>
      <c r="P163" s="464"/>
      <c r="Q163" s="464"/>
      <c r="R163" s="464"/>
      <c r="S163" s="465"/>
    </row>
    <row r="164" spans="1:19" ht="14.25">
      <c r="A164" s="172" t="s">
        <v>402</v>
      </c>
      <c r="B164" s="128" t="s">
        <v>403</v>
      </c>
      <c r="C164" s="129"/>
      <c r="D164" s="129"/>
      <c r="E164" s="130"/>
      <c r="F164" s="131"/>
      <c r="G164" s="132"/>
      <c r="H164" s="132"/>
      <c r="I164" s="132"/>
      <c r="J164" s="133"/>
      <c r="K164" s="132"/>
      <c r="L164" s="132"/>
      <c r="M164" s="132"/>
      <c r="N164" s="132"/>
      <c r="O164" s="132"/>
      <c r="P164" s="132"/>
      <c r="Q164" s="132"/>
      <c r="R164" s="132"/>
      <c r="S164" s="134"/>
    </row>
    <row r="165" spans="1:19" ht="15">
      <c r="A165" s="122">
        <v>1</v>
      </c>
      <c r="B165" s="111" t="s">
        <v>1312</v>
      </c>
      <c r="C165" s="184" t="s">
        <v>491</v>
      </c>
      <c r="D165" s="112"/>
      <c r="E165" s="185" t="s">
        <v>63</v>
      </c>
      <c r="F165" s="185" t="s">
        <v>68</v>
      </c>
      <c r="G165" s="111">
        <v>3</v>
      </c>
      <c r="H165" s="111">
        <v>6</v>
      </c>
      <c r="I165" s="111">
        <v>1</v>
      </c>
      <c r="J165" s="215" t="s">
        <v>334</v>
      </c>
      <c r="K165" s="122" t="str">
        <f t="shared" ref="K165:K179" si="18">R165</f>
        <v>B</v>
      </c>
      <c r="L165" s="122" t="s">
        <v>295</v>
      </c>
      <c r="M165" s="122" t="s">
        <v>296</v>
      </c>
      <c r="N165" s="122" t="s">
        <v>297</v>
      </c>
      <c r="O165" s="122" t="s">
        <v>298</v>
      </c>
      <c r="P165" s="113" t="str">
        <f t="shared" ref="P165:P179" si="19">R165</f>
        <v>B</v>
      </c>
      <c r="Q165" s="122" t="s">
        <v>295</v>
      </c>
      <c r="R165" s="122" t="s">
        <v>296</v>
      </c>
      <c r="S165" s="176"/>
    </row>
    <row r="166" spans="1:19" ht="15">
      <c r="A166" s="113">
        <v>2</v>
      </c>
      <c r="B166" s="113" t="s">
        <v>1313</v>
      </c>
      <c r="C166" s="188" t="s">
        <v>492</v>
      </c>
      <c r="D166" s="114"/>
      <c r="E166" s="189" t="s">
        <v>63</v>
      </c>
      <c r="F166" s="189" t="s">
        <v>68</v>
      </c>
      <c r="G166" s="113">
        <v>5.5</v>
      </c>
      <c r="H166" s="113">
        <v>5.8</v>
      </c>
      <c r="I166" s="113">
        <v>1</v>
      </c>
      <c r="J166" s="213" t="s">
        <v>334</v>
      </c>
      <c r="K166" s="122" t="str">
        <f t="shared" si="18"/>
        <v>B</v>
      </c>
      <c r="L166" s="113" t="s">
        <v>295</v>
      </c>
      <c r="M166" s="113" t="s">
        <v>296</v>
      </c>
      <c r="N166" s="113" t="s">
        <v>297</v>
      </c>
      <c r="O166" s="113" t="s">
        <v>298</v>
      </c>
      <c r="P166" s="113" t="str">
        <f t="shared" si="19"/>
        <v>B</v>
      </c>
      <c r="Q166" s="113" t="s">
        <v>295</v>
      </c>
      <c r="R166" s="113" t="s">
        <v>296</v>
      </c>
      <c r="S166" s="177"/>
    </row>
    <row r="167" spans="1:19" ht="15">
      <c r="A167" s="122">
        <v>3</v>
      </c>
      <c r="B167" s="113" t="s">
        <v>1314</v>
      </c>
      <c r="C167" s="188" t="s">
        <v>493</v>
      </c>
      <c r="D167" s="114"/>
      <c r="E167" s="189" t="s">
        <v>63</v>
      </c>
      <c r="F167" s="189" t="s">
        <v>68</v>
      </c>
      <c r="G167" s="113">
        <v>3.5</v>
      </c>
      <c r="H167" s="113">
        <v>6</v>
      </c>
      <c r="I167" s="113">
        <v>1</v>
      </c>
      <c r="J167" s="213" t="s">
        <v>334</v>
      </c>
      <c r="K167" s="122" t="str">
        <f t="shared" si="18"/>
        <v>B</v>
      </c>
      <c r="L167" s="113" t="s">
        <v>295</v>
      </c>
      <c r="M167" s="113" t="s">
        <v>296</v>
      </c>
      <c r="N167" s="113" t="s">
        <v>297</v>
      </c>
      <c r="O167" s="113" t="s">
        <v>298</v>
      </c>
      <c r="P167" s="113" t="str">
        <f t="shared" si="19"/>
        <v>B</v>
      </c>
      <c r="Q167" s="113" t="s">
        <v>295</v>
      </c>
      <c r="R167" s="113" t="s">
        <v>296</v>
      </c>
      <c r="S167" s="177"/>
    </row>
    <row r="168" spans="1:19" ht="15">
      <c r="A168" s="113">
        <v>4</v>
      </c>
      <c r="B168" s="113" t="s">
        <v>1315</v>
      </c>
      <c r="C168" s="188" t="s">
        <v>494</v>
      </c>
      <c r="D168" s="114"/>
      <c r="E168" s="189" t="s">
        <v>63</v>
      </c>
      <c r="F168" s="189" t="s">
        <v>68</v>
      </c>
      <c r="G168" s="113">
        <v>3.5</v>
      </c>
      <c r="H168" s="113">
        <v>6</v>
      </c>
      <c r="I168" s="113">
        <v>1</v>
      </c>
      <c r="J168" s="213" t="s">
        <v>334</v>
      </c>
      <c r="K168" s="122" t="str">
        <f t="shared" si="18"/>
        <v>S</v>
      </c>
      <c r="L168" s="113" t="s">
        <v>295</v>
      </c>
      <c r="M168" s="113" t="s">
        <v>296</v>
      </c>
      <c r="N168" s="113" t="s">
        <v>297</v>
      </c>
      <c r="O168" s="113" t="s">
        <v>298</v>
      </c>
      <c r="P168" s="113" t="str">
        <f t="shared" si="19"/>
        <v>S</v>
      </c>
      <c r="Q168" s="113" t="s">
        <v>295</v>
      </c>
      <c r="R168" s="113" t="s">
        <v>310</v>
      </c>
      <c r="S168" s="177"/>
    </row>
    <row r="169" spans="1:19" ht="15">
      <c r="A169" s="122">
        <v>5</v>
      </c>
      <c r="B169" s="113" t="s">
        <v>1316</v>
      </c>
      <c r="C169" s="188" t="s">
        <v>495</v>
      </c>
      <c r="D169" s="114"/>
      <c r="E169" s="189" t="s">
        <v>63</v>
      </c>
      <c r="F169" s="189" t="s">
        <v>68</v>
      </c>
      <c r="G169" s="113">
        <v>3</v>
      </c>
      <c r="H169" s="113">
        <v>6.5</v>
      </c>
      <c r="I169" s="113">
        <v>1</v>
      </c>
      <c r="J169" s="213" t="s">
        <v>334</v>
      </c>
      <c r="K169" s="122" t="str">
        <f t="shared" si="18"/>
        <v>B</v>
      </c>
      <c r="L169" s="113" t="s">
        <v>295</v>
      </c>
      <c r="M169" s="113" t="s">
        <v>296</v>
      </c>
      <c r="N169" s="113" t="s">
        <v>297</v>
      </c>
      <c r="O169" s="113" t="s">
        <v>298</v>
      </c>
      <c r="P169" s="113" t="str">
        <f t="shared" si="19"/>
        <v>B</v>
      </c>
      <c r="Q169" s="113" t="s">
        <v>295</v>
      </c>
      <c r="R169" s="113" t="s">
        <v>296</v>
      </c>
      <c r="S169" s="177"/>
    </row>
    <row r="170" spans="1:19" ht="15">
      <c r="A170" s="113">
        <v>6</v>
      </c>
      <c r="B170" s="113" t="s">
        <v>1317</v>
      </c>
      <c r="C170" s="188" t="s">
        <v>481</v>
      </c>
      <c r="D170" s="114"/>
      <c r="E170" s="189" t="s">
        <v>63</v>
      </c>
      <c r="F170" s="189" t="s">
        <v>68</v>
      </c>
      <c r="G170" s="113">
        <v>3</v>
      </c>
      <c r="H170" s="113">
        <v>6.5</v>
      </c>
      <c r="I170" s="113">
        <v>1</v>
      </c>
      <c r="J170" s="213" t="s">
        <v>334</v>
      </c>
      <c r="K170" s="122" t="str">
        <f t="shared" si="18"/>
        <v>B</v>
      </c>
      <c r="L170" s="113" t="s">
        <v>295</v>
      </c>
      <c r="M170" s="113" t="s">
        <v>296</v>
      </c>
      <c r="N170" s="113" t="s">
        <v>297</v>
      </c>
      <c r="O170" s="113" t="s">
        <v>298</v>
      </c>
      <c r="P170" s="113" t="str">
        <f t="shared" si="19"/>
        <v>B</v>
      </c>
      <c r="Q170" s="113" t="s">
        <v>295</v>
      </c>
      <c r="R170" s="113" t="s">
        <v>296</v>
      </c>
      <c r="S170" s="177"/>
    </row>
    <row r="171" spans="1:19" ht="15">
      <c r="A171" s="122">
        <v>7</v>
      </c>
      <c r="B171" s="113" t="s">
        <v>1318</v>
      </c>
      <c r="C171" s="188" t="s">
        <v>141</v>
      </c>
      <c r="D171" s="114"/>
      <c r="E171" s="189" t="s">
        <v>63</v>
      </c>
      <c r="F171" s="189" t="s">
        <v>68</v>
      </c>
      <c r="G171" s="113">
        <v>3.5</v>
      </c>
      <c r="H171" s="113">
        <v>6</v>
      </c>
      <c r="I171" s="113">
        <v>1</v>
      </c>
      <c r="J171" s="213" t="s">
        <v>334</v>
      </c>
      <c r="K171" s="122" t="str">
        <f t="shared" si="18"/>
        <v>B</v>
      </c>
      <c r="L171" s="113" t="s">
        <v>295</v>
      </c>
      <c r="M171" s="113" t="s">
        <v>296</v>
      </c>
      <c r="N171" s="113" t="s">
        <v>297</v>
      </c>
      <c r="O171" s="113" t="s">
        <v>298</v>
      </c>
      <c r="P171" s="113" t="str">
        <f t="shared" si="19"/>
        <v>B</v>
      </c>
      <c r="Q171" s="113" t="s">
        <v>295</v>
      </c>
      <c r="R171" s="113" t="s">
        <v>296</v>
      </c>
      <c r="S171" s="177"/>
    </row>
    <row r="172" spans="1:19" ht="15">
      <c r="A172" s="113">
        <v>8</v>
      </c>
      <c r="B172" s="113" t="s">
        <v>1319</v>
      </c>
      <c r="C172" s="188" t="s">
        <v>405</v>
      </c>
      <c r="D172" s="114"/>
      <c r="E172" s="189" t="s">
        <v>63</v>
      </c>
      <c r="F172" s="189" t="s">
        <v>68</v>
      </c>
      <c r="G172" s="113">
        <v>4</v>
      </c>
      <c r="H172" s="113">
        <v>4</v>
      </c>
      <c r="I172" s="113">
        <v>1</v>
      </c>
      <c r="J172" s="213" t="s">
        <v>294</v>
      </c>
      <c r="K172" s="171" t="str">
        <f t="shared" si="18"/>
        <v>B</v>
      </c>
      <c r="L172" s="121" t="s">
        <v>295</v>
      </c>
      <c r="M172" s="121" t="s">
        <v>296</v>
      </c>
      <c r="N172" s="121" t="s">
        <v>297</v>
      </c>
      <c r="O172" s="121" t="s">
        <v>298</v>
      </c>
      <c r="P172" s="113" t="str">
        <f t="shared" si="19"/>
        <v>B</v>
      </c>
      <c r="Q172" s="113" t="s">
        <v>295</v>
      </c>
      <c r="R172" s="121" t="s">
        <v>296</v>
      </c>
      <c r="S172" s="177"/>
    </row>
    <row r="173" spans="1:19" ht="15">
      <c r="A173" s="113">
        <v>9</v>
      </c>
      <c r="B173" s="113" t="s">
        <v>1320</v>
      </c>
      <c r="C173" s="188" t="s">
        <v>404</v>
      </c>
      <c r="D173" s="114"/>
      <c r="E173" s="189" t="s">
        <v>68</v>
      </c>
      <c r="F173" s="189" t="s">
        <v>87</v>
      </c>
      <c r="G173" s="113">
        <v>2.6</v>
      </c>
      <c r="H173" s="113">
        <v>5</v>
      </c>
      <c r="I173" s="113">
        <v>1</v>
      </c>
      <c r="J173" s="213" t="s">
        <v>294</v>
      </c>
      <c r="K173" s="171" t="str">
        <f t="shared" si="18"/>
        <v>B</v>
      </c>
      <c r="L173" s="121" t="s">
        <v>295</v>
      </c>
      <c r="M173" s="121" t="s">
        <v>296</v>
      </c>
      <c r="N173" s="121" t="s">
        <v>297</v>
      </c>
      <c r="O173" s="121" t="s">
        <v>298</v>
      </c>
      <c r="P173" s="113" t="str">
        <f t="shared" si="19"/>
        <v>B</v>
      </c>
      <c r="Q173" s="113" t="s">
        <v>295</v>
      </c>
      <c r="R173" s="121" t="s">
        <v>296</v>
      </c>
      <c r="S173" s="177"/>
    </row>
    <row r="174" spans="1:19" ht="15">
      <c r="A174" s="113">
        <v>10</v>
      </c>
      <c r="B174" s="113" t="s">
        <v>1321</v>
      </c>
      <c r="C174" s="188" t="s">
        <v>406</v>
      </c>
      <c r="D174" s="114"/>
      <c r="E174" s="189" t="s">
        <v>68</v>
      </c>
      <c r="F174" s="189" t="s">
        <v>87</v>
      </c>
      <c r="G174" s="113">
        <v>3.5</v>
      </c>
      <c r="H174" s="113">
        <v>6</v>
      </c>
      <c r="I174" s="113">
        <v>1</v>
      </c>
      <c r="J174" s="213" t="s">
        <v>294</v>
      </c>
      <c r="K174" s="171" t="str">
        <f t="shared" si="18"/>
        <v>B</v>
      </c>
      <c r="L174" s="121" t="s">
        <v>295</v>
      </c>
      <c r="M174" s="121" t="s">
        <v>296</v>
      </c>
      <c r="N174" s="121" t="s">
        <v>297</v>
      </c>
      <c r="O174" s="121" t="s">
        <v>298</v>
      </c>
      <c r="P174" s="113" t="str">
        <f t="shared" si="19"/>
        <v>B</v>
      </c>
      <c r="Q174" s="113" t="s">
        <v>295</v>
      </c>
      <c r="R174" s="121" t="s">
        <v>296</v>
      </c>
      <c r="S174" s="177"/>
    </row>
    <row r="175" spans="1:19" ht="15">
      <c r="A175" s="113">
        <v>11</v>
      </c>
      <c r="B175" s="113" t="s">
        <v>1322</v>
      </c>
      <c r="C175" s="188" t="s">
        <v>1562</v>
      </c>
      <c r="D175" s="114"/>
      <c r="E175" s="189" t="s">
        <v>87</v>
      </c>
      <c r="F175" s="189" t="s">
        <v>206</v>
      </c>
      <c r="G175" s="113">
        <v>5</v>
      </c>
      <c r="H175" s="113">
        <v>4</v>
      </c>
      <c r="I175" s="113">
        <v>1</v>
      </c>
      <c r="J175" s="213" t="s">
        <v>334</v>
      </c>
      <c r="K175" s="171" t="str">
        <f t="shared" si="18"/>
        <v>B</v>
      </c>
      <c r="L175" s="121" t="s">
        <v>295</v>
      </c>
      <c r="M175" s="121" t="s">
        <v>296</v>
      </c>
      <c r="N175" s="121" t="s">
        <v>297</v>
      </c>
      <c r="O175" s="121" t="s">
        <v>298</v>
      </c>
      <c r="P175" s="113" t="str">
        <f t="shared" si="19"/>
        <v>B</v>
      </c>
      <c r="Q175" s="113" t="s">
        <v>295</v>
      </c>
      <c r="R175" s="121" t="s">
        <v>296</v>
      </c>
      <c r="S175" s="177"/>
    </row>
    <row r="176" spans="1:19" ht="15">
      <c r="A176" s="113">
        <v>12</v>
      </c>
      <c r="B176" s="113" t="s">
        <v>1323</v>
      </c>
      <c r="C176" s="188" t="s">
        <v>410</v>
      </c>
      <c r="D176" s="114"/>
      <c r="E176" s="189" t="s">
        <v>87</v>
      </c>
      <c r="F176" s="189" t="s">
        <v>206</v>
      </c>
      <c r="G176" s="113">
        <v>2</v>
      </c>
      <c r="H176" s="113">
        <v>4</v>
      </c>
      <c r="I176" s="113">
        <v>1</v>
      </c>
      <c r="J176" s="213" t="s">
        <v>334</v>
      </c>
      <c r="K176" s="171" t="str">
        <f t="shared" si="18"/>
        <v>B</v>
      </c>
      <c r="L176" s="121" t="s">
        <v>295</v>
      </c>
      <c r="M176" s="121" t="s">
        <v>296</v>
      </c>
      <c r="N176" s="121" t="s">
        <v>297</v>
      </c>
      <c r="O176" s="121" t="s">
        <v>298</v>
      </c>
      <c r="P176" s="113" t="str">
        <f t="shared" si="19"/>
        <v>B</v>
      </c>
      <c r="Q176" s="113" t="s">
        <v>295</v>
      </c>
      <c r="R176" s="121" t="s">
        <v>296</v>
      </c>
      <c r="S176" s="177"/>
    </row>
    <row r="177" spans="1:19" ht="15">
      <c r="A177" s="113">
        <v>13</v>
      </c>
      <c r="B177" s="113" t="s">
        <v>1324</v>
      </c>
      <c r="C177" s="188" t="s">
        <v>407</v>
      </c>
      <c r="D177" s="114"/>
      <c r="E177" s="189" t="s">
        <v>227</v>
      </c>
      <c r="F177" s="189" t="s">
        <v>228</v>
      </c>
      <c r="G177" s="113">
        <v>5</v>
      </c>
      <c r="H177" s="113">
        <v>4</v>
      </c>
      <c r="I177" s="113">
        <v>1</v>
      </c>
      <c r="J177" s="213" t="s">
        <v>334</v>
      </c>
      <c r="K177" s="171" t="str">
        <f t="shared" si="18"/>
        <v>B</v>
      </c>
      <c r="L177" s="121" t="s">
        <v>295</v>
      </c>
      <c r="M177" s="121" t="s">
        <v>296</v>
      </c>
      <c r="N177" s="121" t="s">
        <v>297</v>
      </c>
      <c r="O177" s="121" t="s">
        <v>298</v>
      </c>
      <c r="P177" s="113" t="str">
        <f t="shared" si="19"/>
        <v>B</v>
      </c>
      <c r="Q177" s="113" t="s">
        <v>295</v>
      </c>
      <c r="R177" s="121" t="s">
        <v>296</v>
      </c>
      <c r="S177" s="177"/>
    </row>
    <row r="178" spans="1:19" ht="15">
      <c r="A178" s="113">
        <v>14</v>
      </c>
      <c r="B178" s="113" t="s">
        <v>1325</v>
      </c>
      <c r="C178" s="188" t="s">
        <v>618</v>
      </c>
      <c r="D178" s="114"/>
      <c r="E178" s="189" t="s">
        <v>227</v>
      </c>
      <c r="F178" s="189" t="s">
        <v>228</v>
      </c>
      <c r="G178" s="113">
        <v>5</v>
      </c>
      <c r="H178" s="113">
        <v>4</v>
      </c>
      <c r="I178" s="113">
        <v>1</v>
      </c>
      <c r="J178" s="191" t="s">
        <v>334</v>
      </c>
      <c r="K178" s="171" t="str">
        <f t="shared" si="18"/>
        <v>B</v>
      </c>
      <c r="L178" s="121" t="s">
        <v>295</v>
      </c>
      <c r="M178" s="121" t="s">
        <v>296</v>
      </c>
      <c r="N178" s="121" t="s">
        <v>297</v>
      </c>
      <c r="O178" s="121" t="s">
        <v>298</v>
      </c>
      <c r="P178" s="113" t="str">
        <f t="shared" si="19"/>
        <v>B</v>
      </c>
      <c r="Q178" s="113" t="s">
        <v>295</v>
      </c>
      <c r="R178" s="121" t="s">
        <v>296</v>
      </c>
      <c r="S178" s="177"/>
    </row>
    <row r="179" spans="1:19" ht="15">
      <c r="A179" s="113">
        <v>15</v>
      </c>
      <c r="B179" s="136" t="s">
        <v>1326</v>
      </c>
      <c r="C179" s="195" t="s">
        <v>408</v>
      </c>
      <c r="D179" s="139"/>
      <c r="E179" s="197" t="s">
        <v>227</v>
      </c>
      <c r="F179" s="197" t="s">
        <v>228</v>
      </c>
      <c r="G179" s="136">
        <v>2</v>
      </c>
      <c r="H179" s="136">
        <v>4</v>
      </c>
      <c r="I179" s="136">
        <v>1</v>
      </c>
      <c r="J179" s="200" t="s">
        <v>334</v>
      </c>
      <c r="K179" s="171" t="str">
        <f t="shared" si="18"/>
        <v>B</v>
      </c>
      <c r="L179" s="121" t="s">
        <v>295</v>
      </c>
      <c r="M179" s="121" t="s">
        <v>296</v>
      </c>
      <c r="N179" s="121" t="s">
        <v>297</v>
      </c>
      <c r="O179" s="121" t="s">
        <v>298</v>
      </c>
      <c r="P179" s="113" t="str">
        <f t="shared" si="19"/>
        <v>B</v>
      </c>
      <c r="Q179" s="113" t="s">
        <v>295</v>
      </c>
      <c r="R179" s="121" t="s">
        <v>296</v>
      </c>
      <c r="S179" s="178"/>
    </row>
    <row r="180" spans="1:19" ht="13.5">
      <c r="A180" s="463" t="s">
        <v>1655</v>
      </c>
      <c r="B180" s="464"/>
      <c r="C180" s="464"/>
      <c r="D180" s="464"/>
      <c r="E180" s="464"/>
      <c r="F180" s="464"/>
      <c r="G180" s="464"/>
      <c r="H180" s="464"/>
      <c r="I180" s="464"/>
      <c r="J180" s="464"/>
      <c r="K180" s="464"/>
      <c r="L180" s="464"/>
      <c r="M180" s="464"/>
      <c r="N180" s="464"/>
      <c r="O180" s="464"/>
      <c r="P180" s="464"/>
      <c r="Q180" s="464"/>
      <c r="R180" s="464"/>
      <c r="S180" s="465"/>
    </row>
    <row r="181" spans="1:19" ht="14.25">
      <c r="A181" s="172" t="s">
        <v>412</v>
      </c>
      <c r="B181" s="128" t="s">
        <v>413</v>
      </c>
      <c r="C181" s="129"/>
      <c r="D181" s="129"/>
      <c r="E181" s="130"/>
      <c r="F181" s="131"/>
      <c r="G181" s="132"/>
      <c r="H181" s="132"/>
      <c r="I181" s="132"/>
      <c r="J181" s="133"/>
      <c r="K181" s="132"/>
      <c r="L181" s="132"/>
      <c r="M181" s="132"/>
      <c r="N181" s="132"/>
      <c r="O181" s="132"/>
      <c r="P181" s="132"/>
      <c r="Q181" s="132"/>
      <c r="R181" s="132"/>
      <c r="S181" s="134"/>
    </row>
    <row r="182" spans="1:19" ht="15">
      <c r="A182" s="122">
        <v>1</v>
      </c>
      <c r="B182" s="111" t="s">
        <v>1297</v>
      </c>
      <c r="C182" s="184" t="s">
        <v>142</v>
      </c>
      <c r="D182" s="112"/>
      <c r="E182" s="185" t="s">
        <v>142</v>
      </c>
      <c r="F182" s="185" t="s">
        <v>143</v>
      </c>
      <c r="G182" s="111">
        <v>4.2</v>
      </c>
      <c r="H182" s="111">
        <v>6</v>
      </c>
      <c r="I182" s="111">
        <v>1</v>
      </c>
      <c r="J182" s="187" t="s">
        <v>334</v>
      </c>
      <c r="K182" s="122" t="str">
        <f>R182</f>
        <v>B</v>
      </c>
      <c r="L182" s="122" t="s">
        <v>295</v>
      </c>
      <c r="M182" s="122" t="s">
        <v>296</v>
      </c>
      <c r="N182" s="122" t="s">
        <v>297</v>
      </c>
      <c r="O182" s="122" t="s">
        <v>298</v>
      </c>
      <c r="P182" s="113" t="str">
        <f t="shared" ref="P182:P196" si="20">R182</f>
        <v>B</v>
      </c>
      <c r="Q182" s="122" t="s">
        <v>295</v>
      </c>
      <c r="R182" s="122" t="s">
        <v>296</v>
      </c>
      <c r="S182" s="176"/>
    </row>
    <row r="183" spans="1:19" ht="15">
      <c r="A183" s="113">
        <v>2</v>
      </c>
      <c r="B183" s="113" t="s">
        <v>1298</v>
      </c>
      <c r="C183" s="188" t="s">
        <v>144</v>
      </c>
      <c r="D183" s="114"/>
      <c r="E183" s="189" t="s">
        <v>142</v>
      </c>
      <c r="F183" s="189" t="s">
        <v>143</v>
      </c>
      <c r="G183" s="113">
        <v>1.3</v>
      </c>
      <c r="H183" s="113">
        <v>6</v>
      </c>
      <c r="I183" s="113">
        <v>1</v>
      </c>
      <c r="J183" s="191" t="s">
        <v>334</v>
      </c>
      <c r="K183" s="122" t="str">
        <f>R183</f>
        <v>B</v>
      </c>
      <c r="L183" s="113" t="s">
        <v>295</v>
      </c>
      <c r="M183" s="113" t="s">
        <v>296</v>
      </c>
      <c r="N183" s="113" t="s">
        <v>297</v>
      </c>
      <c r="O183" s="113" t="s">
        <v>298</v>
      </c>
      <c r="P183" s="113" t="str">
        <f t="shared" si="20"/>
        <v>B</v>
      </c>
      <c r="Q183" s="113" t="s">
        <v>295</v>
      </c>
      <c r="R183" s="113" t="s">
        <v>296</v>
      </c>
      <c r="S183" s="177"/>
    </row>
    <row r="184" spans="1:19" ht="15">
      <c r="A184" s="122">
        <v>3</v>
      </c>
      <c r="B184" s="113" t="s">
        <v>1299</v>
      </c>
      <c r="C184" s="188" t="s">
        <v>414</v>
      </c>
      <c r="D184" s="114"/>
      <c r="E184" s="189" t="s">
        <v>142</v>
      </c>
      <c r="F184" s="189" t="s">
        <v>143</v>
      </c>
      <c r="G184" s="113">
        <v>21.7</v>
      </c>
      <c r="H184" s="113">
        <v>4</v>
      </c>
      <c r="I184" s="113">
        <v>3</v>
      </c>
      <c r="J184" s="191" t="s">
        <v>294</v>
      </c>
      <c r="K184" s="122" t="s">
        <v>296</v>
      </c>
      <c r="L184" s="113" t="s">
        <v>295</v>
      </c>
      <c r="M184" s="113" t="str">
        <f>R184</f>
        <v>B</v>
      </c>
      <c r="N184" s="113" t="s">
        <v>297</v>
      </c>
      <c r="O184" s="113" t="s">
        <v>298</v>
      </c>
      <c r="P184" s="113" t="str">
        <f t="shared" si="20"/>
        <v>B</v>
      </c>
      <c r="Q184" s="113" t="s">
        <v>295</v>
      </c>
      <c r="R184" s="113" t="s">
        <v>296</v>
      </c>
      <c r="S184" s="177"/>
    </row>
    <row r="185" spans="1:19" ht="15">
      <c r="A185" s="113">
        <v>4</v>
      </c>
      <c r="B185" s="113" t="s">
        <v>1300</v>
      </c>
      <c r="C185" s="188" t="s">
        <v>415</v>
      </c>
      <c r="D185" s="114"/>
      <c r="E185" s="189" t="s">
        <v>142</v>
      </c>
      <c r="F185" s="189" t="s">
        <v>143</v>
      </c>
      <c r="G185" s="113">
        <v>6</v>
      </c>
      <c r="H185" s="113">
        <v>5</v>
      </c>
      <c r="I185" s="113">
        <v>1</v>
      </c>
      <c r="J185" s="191" t="s">
        <v>294</v>
      </c>
      <c r="K185" s="122" t="str">
        <f>R185</f>
        <v>B</v>
      </c>
      <c r="L185" s="113" t="s">
        <v>295</v>
      </c>
      <c r="M185" s="113" t="s">
        <v>296</v>
      </c>
      <c r="N185" s="113" t="s">
        <v>297</v>
      </c>
      <c r="O185" s="113" t="s">
        <v>298</v>
      </c>
      <c r="P185" s="113" t="str">
        <f t="shared" si="20"/>
        <v>B</v>
      </c>
      <c r="Q185" s="113" t="s">
        <v>295</v>
      </c>
      <c r="R185" s="113" t="s">
        <v>296</v>
      </c>
      <c r="S185" s="177"/>
    </row>
    <row r="186" spans="1:19" ht="15">
      <c r="A186" s="122">
        <v>5</v>
      </c>
      <c r="B186" s="113" t="s">
        <v>1301</v>
      </c>
      <c r="C186" s="188" t="s">
        <v>416</v>
      </c>
      <c r="D186" s="114"/>
      <c r="E186" s="189" t="s">
        <v>143</v>
      </c>
      <c r="F186" s="189" t="s">
        <v>147</v>
      </c>
      <c r="G186" s="113">
        <v>6</v>
      </c>
      <c r="H186" s="113">
        <v>5</v>
      </c>
      <c r="I186" s="113">
        <v>1</v>
      </c>
      <c r="J186" s="191" t="s">
        <v>334</v>
      </c>
      <c r="K186" s="122" t="str">
        <f>R186</f>
        <v>B</v>
      </c>
      <c r="L186" s="113" t="s">
        <v>295</v>
      </c>
      <c r="M186" s="113" t="s">
        <v>296</v>
      </c>
      <c r="N186" s="113" t="s">
        <v>297</v>
      </c>
      <c r="O186" s="113" t="s">
        <v>298</v>
      </c>
      <c r="P186" s="113" t="str">
        <f t="shared" si="20"/>
        <v>B</v>
      </c>
      <c r="Q186" s="113" t="s">
        <v>295</v>
      </c>
      <c r="R186" s="113" t="s">
        <v>296</v>
      </c>
      <c r="S186" s="177"/>
    </row>
    <row r="187" spans="1:19" ht="15">
      <c r="A187" s="113">
        <v>6</v>
      </c>
      <c r="B187" s="113" t="s">
        <v>1302</v>
      </c>
      <c r="C187" s="188" t="s">
        <v>143</v>
      </c>
      <c r="D187" s="114"/>
      <c r="E187" s="189" t="s">
        <v>143</v>
      </c>
      <c r="F187" s="189" t="s">
        <v>147</v>
      </c>
      <c r="G187" s="113">
        <v>4</v>
      </c>
      <c r="H187" s="113">
        <v>5</v>
      </c>
      <c r="I187" s="113">
        <v>1</v>
      </c>
      <c r="J187" s="191" t="s">
        <v>294</v>
      </c>
      <c r="K187" s="122" t="s">
        <v>310</v>
      </c>
      <c r="L187" s="113" t="s">
        <v>295</v>
      </c>
      <c r="M187" s="113" t="str">
        <f>P187</f>
        <v>S</v>
      </c>
      <c r="N187" s="113" t="s">
        <v>297</v>
      </c>
      <c r="O187" s="113" t="s">
        <v>298</v>
      </c>
      <c r="P187" s="113" t="str">
        <f t="shared" si="20"/>
        <v>S</v>
      </c>
      <c r="Q187" s="113" t="s">
        <v>295</v>
      </c>
      <c r="R187" s="113" t="s">
        <v>310</v>
      </c>
      <c r="S187" s="177"/>
    </row>
    <row r="188" spans="1:19" ht="15">
      <c r="A188" s="122">
        <v>7</v>
      </c>
      <c r="B188" s="113" t="s">
        <v>1303</v>
      </c>
      <c r="C188" s="188" t="s">
        <v>417</v>
      </c>
      <c r="D188" s="114"/>
      <c r="E188" s="189" t="s">
        <v>143</v>
      </c>
      <c r="F188" s="189" t="s">
        <v>147</v>
      </c>
      <c r="G188" s="113">
        <v>4</v>
      </c>
      <c r="H188" s="113">
        <v>6</v>
      </c>
      <c r="I188" s="113">
        <v>1</v>
      </c>
      <c r="J188" s="191" t="s">
        <v>334</v>
      </c>
      <c r="K188" s="122" t="str">
        <f t="shared" ref="K188:K196" si="21">R188</f>
        <v>B</v>
      </c>
      <c r="L188" s="113" t="s">
        <v>295</v>
      </c>
      <c r="M188" s="113" t="s">
        <v>296</v>
      </c>
      <c r="N188" s="113" t="s">
        <v>297</v>
      </c>
      <c r="O188" s="113" t="s">
        <v>298</v>
      </c>
      <c r="P188" s="113" t="str">
        <f t="shared" si="20"/>
        <v>B</v>
      </c>
      <c r="Q188" s="113" t="s">
        <v>295</v>
      </c>
      <c r="R188" s="113" t="s">
        <v>296</v>
      </c>
      <c r="S188" s="177"/>
    </row>
    <row r="189" spans="1:19" ht="15">
      <c r="A189" s="113">
        <v>8</v>
      </c>
      <c r="B189" s="113" t="s">
        <v>1304</v>
      </c>
      <c r="C189" s="188" t="s">
        <v>418</v>
      </c>
      <c r="D189" s="114"/>
      <c r="E189" s="189" t="s">
        <v>143</v>
      </c>
      <c r="F189" s="189" t="s">
        <v>147</v>
      </c>
      <c r="G189" s="113">
        <v>6</v>
      </c>
      <c r="H189" s="113">
        <v>5</v>
      </c>
      <c r="I189" s="113">
        <v>1</v>
      </c>
      <c r="J189" s="191" t="s">
        <v>334</v>
      </c>
      <c r="K189" s="171" t="str">
        <f t="shared" si="21"/>
        <v>B</v>
      </c>
      <c r="L189" s="121" t="s">
        <v>295</v>
      </c>
      <c r="M189" s="121" t="s">
        <v>296</v>
      </c>
      <c r="N189" s="121" t="s">
        <v>297</v>
      </c>
      <c r="O189" s="121" t="s">
        <v>298</v>
      </c>
      <c r="P189" s="113" t="str">
        <f t="shared" si="20"/>
        <v>B</v>
      </c>
      <c r="Q189" s="113" t="s">
        <v>295</v>
      </c>
      <c r="R189" s="121" t="s">
        <v>296</v>
      </c>
      <c r="S189" s="177"/>
    </row>
    <row r="190" spans="1:19" ht="15">
      <c r="A190" s="113">
        <v>9</v>
      </c>
      <c r="B190" s="113" t="s">
        <v>1305</v>
      </c>
      <c r="C190" s="188" t="s">
        <v>206</v>
      </c>
      <c r="D190" s="114"/>
      <c r="E190" s="189" t="s">
        <v>206</v>
      </c>
      <c r="F190" s="189" t="s">
        <v>207</v>
      </c>
      <c r="G190" s="113">
        <v>4.2</v>
      </c>
      <c r="H190" s="113">
        <v>4</v>
      </c>
      <c r="I190" s="113">
        <v>1</v>
      </c>
      <c r="J190" s="191" t="s">
        <v>334</v>
      </c>
      <c r="K190" s="171" t="str">
        <f t="shared" si="21"/>
        <v>B</v>
      </c>
      <c r="L190" s="121" t="s">
        <v>295</v>
      </c>
      <c r="M190" s="121" t="s">
        <v>296</v>
      </c>
      <c r="N190" s="121" t="s">
        <v>297</v>
      </c>
      <c r="O190" s="121" t="s">
        <v>298</v>
      </c>
      <c r="P190" s="113" t="str">
        <f t="shared" si="20"/>
        <v>B</v>
      </c>
      <c r="Q190" s="113" t="s">
        <v>295</v>
      </c>
      <c r="R190" s="121" t="s">
        <v>296</v>
      </c>
      <c r="S190" s="177"/>
    </row>
    <row r="191" spans="1:19" ht="15">
      <c r="A191" s="113">
        <v>10</v>
      </c>
      <c r="B191" s="113" t="s">
        <v>1306</v>
      </c>
      <c r="C191" s="188" t="s">
        <v>421</v>
      </c>
      <c r="D191" s="114"/>
      <c r="E191" s="189" t="s">
        <v>206</v>
      </c>
      <c r="F191" s="189" t="s">
        <v>207</v>
      </c>
      <c r="G191" s="113">
        <v>3.5</v>
      </c>
      <c r="H191" s="113">
        <v>4</v>
      </c>
      <c r="I191" s="113">
        <v>1</v>
      </c>
      <c r="J191" s="191" t="s">
        <v>334</v>
      </c>
      <c r="K191" s="171" t="str">
        <f t="shared" si="21"/>
        <v>B</v>
      </c>
      <c r="L191" s="121" t="s">
        <v>295</v>
      </c>
      <c r="M191" s="121" t="s">
        <v>296</v>
      </c>
      <c r="N191" s="121" t="s">
        <v>297</v>
      </c>
      <c r="O191" s="121" t="s">
        <v>298</v>
      </c>
      <c r="P191" s="113" t="str">
        <f t="shared" si="20"/>
        <v>B</v>
      </c>
      <c r="Q191" s="113" t="s">
        <v>295</v>
      </c>
      <c r="R191" s="121" t="s">
        <v>296</v>
      </c>
      <c r="S191" s="177"/>
    </row>
    <row r="192" spans="1:19" ht="15">
      <c r="A192" s="113">
        <v>11</v>
      </c>
      <c r="B192" s="113" t="s">
        <v>1307</v>
      </c>
      <c r="C192" s="188" t="s">
        <v>422</v>
      </c>
      <c r="D192" s="114"/>
      <c r="E192" s="189" t="s">
        <v>206</v>
      </c>
      <c r="F192" s="189" t="s">
        <v>207</v>
      </c>
      <c r="G192" s="113">
        <v>4.4000000000000004</v>
      </c>
      <c r="H192" s="113">
        <v>4</v>
      </c>
      <c r="I192" s="113">
        <v>1</v>
      </c>
      <c r="J192" s="191" t="s">
        <v>334</v>
      </c>
      <c r="K192" s="171" t="str">
        <f t="shared" si="21"/>
        <v>B</v>
      </c>
      <c r="L192" s="121" t="s">
        <v>295</v>
      </c>
      <c r="M192" s="121" t="s">
        <v>296</v>
      </c>
      <c r="N192" s="121" t="s">
        <v>297</v>
      </c>
      <c r="O192" s="121" t="s">
        <v>298</v>
      </c>
      <c r="P192" s="113" t="str">
        <f t="shared" si="20"/>
        <v>B</v>
      </c>
      <c r="Q192" s="113" t="s">
        <v>295</v>
      </c>
      <c r="R192" s="121" t="s">
        <v>296</v>
      </c>
      <c r="S192" s="177"/>
    </row>
    <row r="193" spans="1:19" ht="15">
      <c r="A193" s="113">
        <v>12</v>
      </c>
      <c r="B193" s="113" t="s">
        <v>1308</v>
      </c>
      <c r="C193" s="188" t="s">
        <v>1560</v>
      </c>
      <c r="D193" s="114"/>
      <c r="E193" s="189" t="s">
        <v>206</v>
      </c>
      <c r="F193" s="189" t="s">
        <v>207</v>
      </c>
      <c r="G193" s="113">
        <v>8</v>
      </c>
      <c r="H193" s="113">
        <v>4</v>
      </c>
      <c r="I193" s="113">
        <v>1</v>
      </c>
      <c r="J193" s="191" t="s">
        <v>334</v>
      </c>
      <c r="K193" s="171" t="str">
        <f t="shared" si="21"/>
        <v>B</v>
      </c>
      <c r="L193" s="121" t="s">
        <v>295</v>
      </c>
      <c r="M193" s="121" t="s">
        <v>296</v>
      </c>
      <c r="N193" s="121" t="s">
        <v>297</v>
      </c>
      <c r="O193" s="121" t="s">
        <v>298</v>
      </c>
      <c r="P193" s="113" t="str">
        <f t="shared" si="20"/>
        <v>B</v>
      </c>
      <c r="Q193" s="113" t="s">
        <v>295</v>
      </c>
      <c r="R193" s="121" t="s">
        <v>296</v>
      </c>
      <c r="S193" s="177"/>
    </row>
    <row r="194" spans="1:19" ht="15">
      <c r="A194" s="113">
        <v>13</v>
      </c>
      <c r="B194" s="113" t="s">
        <v>1309</v>
      </c>
      <c r="C194" s="188" t="s">
        <v>423</v>
      </c>
      <c r="D194" s="114"/>
      <c r="E194" s="189" t="s">
        <v>206</v>
      </c>
      <c r="F194" s="189" t="s">
        <v>207</v>
      </c>
      <c r="G194" s="113">
        <v>11.2</v>
      </c>
      <c r="H194" s="113">
        <v>4</v>
      </c>
      <c r="I194" s="113">
        <v>1</v>
      </c>
      <c r="J194" s="191" t="s">
        <v>334</v>
      </c>
      <c r="K194" s="171" t="str">
        <f t="shared" si="21"/>
        <v>B</v>
      </c>
      <c r="L194" s="121" t="s">
        <v>295</v>
      </c>
      <c r="M194" s="121" t="s">
        <v>296</v>
      </c>
      <c r="N194" s="121" t="s">
        <v>297</v>
      </c>
      <c r="O194" s="121" t="s">
        <v>298</v>
      </c>
      <c r="P194" s="113" t="str">
        <f t="shared" si="20"/>
        <v>B</v>
      </c>
      <c r="Q194" s="113" t="s">
        <v>295</v>
      </c>
      <c r="R194" s="121" t="s">
        <v>296</v>
      </c>
      <c r="S194" s="177"/>
    </row>
    <row r="195" spans="1:19" ht="15">
      <c r="A195" s="113">
        <v>14</v>
      </c>
      <c r="B195" s="113" t="s">
        <v>1310</v>
      </c>
      <c r="C195" s="188" t="s">
        <v>1561</v>
      </c>
      <c r="D195" s="114"/>
      <c r="E195" s="189" t="s">
        <v>206</v>
      </c>
      <c r="F195" s="189" t="s">
        <v>207</v>
      </c>
      <c r="G195" s="113">
        <v>6</v>
      </c>
      <c r="H195" s="113">
        <v>4</v>
      </c>
      <c r="I195" s="113">
        <v>1</v>
      </c>
      <c r="J195" s="213" t="s">
        <v>334</v>
      </c>
      <c r="K195" s="171" t="str">
        <f t="shared" si="21"/>
        <v>B</v>
      </c>
      <c r="L195" s="121" t="s">
        <v>295</v>
      </c>
      <c r="M195" s="121" t="s">
        <v>296</v>
      </c>
      <c r="N195" s="121" t="s">
        <v>297</v>
      </c>
      <c r="O195" s="121" t="s">
        <v>298</v>
      </c>
      <c r="P195" s="113" t="str">
        <f t="shared" si="20"/>
        <v>B</v>
      </c>
      <c r="Q195" s="113" t="s">
        <v>295</v>
      </c>
      <c r="R195" s="121" t="s">
        <v>296</v>
      </c>
      <c r="S195" s="177"/>
    </row>
    <row r="196" spans="1:19" ht="15">
      <c r="A196" s="113">
        <v>15</v>
      </c>
      <c r="B196" s="136" t="s">
        <v>1311</v>
      </c>
      <c r="C196" s="195" t="s">
        <v>424</v>
      </c>
      <c r="D196" s="139"/>
      <c r="E196" s="197" t="s">
        <v>206</v>
      </c>
      <c r="F196" s="197" t="s">
        <v>207</v>
      </c>
      <c r="G196" s="136">
        <v>12</v>
      </c>
      <c r="H196" s="136">
        <v>4</v>
      </c>
      <c r="I196" s="136">
        <v>1</v>
      </c>
      <c r="J196" s="214" t="s">
        <v>334</v>
      </c>
      <c r="K196" s="171" t="str">
        <f t="shared" si="21"/>
        <v>S</v>
      </c>
      <c r="L196" s="121" t="s">
        <v>295</v>
      </c>
      <c r="M196" s="121" t="s">
        <v>296</v>
      </c>
      <c r="N196" s="121" t="s">
        <v>297</v>
      </c>
      <c r="O196" s="121" t="s">
        <v>298</v>
      </c>
      <c r="P196" s="113" t="str">
        <f t="shared" si="20"/>
        <v>S</v>
      </c>
      <c r="Q196" s="113" t="s">
        <v>295</v>
      </c>
      <c r="R196" s="173" t="s">
        <v>310</v>
      </c>
      <c r="S196" s="178"/>
    </row>
    <row r="197" spans="1:19" ht="13.5">
      <c r="A197" s="463" t="s">
        <v>1655</v>
      </c>
      <c r="B197" s="464"/>
      <c r="C197" s="464"/>
      <c r="D197" s="464"/>
      <c r="E197" s="464"/>
      <c r="F197" s="464"/>
      <c r="G197" s="464"/>
      <c r="H197" s="464"/>
      <c r="I197" s="464"/>
      <c r="J197" s="464"/>
      <c r="K197" s="464"/>
      <c r="L197" s="464"/>
      <c r="M197" s="464"/>
      <c r="N197" s="464"/>
      <c r="O197" s="464"/>
      <c r="P197" s="464"/>
      <c r="Q197" s="464"/>
      <c r="R197" s="464"/>
      <c r="S197" s="465"/>
    </row>
    <row r="198" spans="1:19" ht="14.25">
      <c r="A198" s="172" t="s">
        <v>419</v>
      </c>
      <c r="B198" s="128" t="s">
        <v>420</v>
      </c>
      <c r="C198" s="140"/>
      <c r="D198" s="130"/>
      <c r="E198" s="130"/>
      <c r="F198" s="131"/>
      <c r="G198" s="132"/>
      <c r="H198" s="132"/>
      <c r="I198" s="132"/>
      <c r="J198" s="133"/>
      <c r="K198" s="132"/>
      <c r="L198" s="132"/>
      <c r="M198" s="132"/>
      <c r="N198" s="132"/>
      <c r="O198" s="132"/>
      <c r="P198" s="132"/>
      <c r="Q198" s="132"/>
      <c r="R198" s="132"/>
      <c r="S198" s="134"/>
    </row>
    <row r="199" spans="1:19" ht="15">
      <c r="A199" s="122">
        <v>1</v>
      </c>
      <c r="B199" s="111" t="s">
        <v>1245</v>
      </c>
      <c r="C199" s="184" t="s">
        <v>1553</v>
      </c>
      <c r="D199" s="202" t="s">
        <v>1553</v>
      </c>
      <c r="E199" s="185" t="s">
        <v>207</v>
      </c>
      <c r="F199" s="185" t="s">
        <v>208</v>
      </c>
      <c r="G199" s="111">
        <v>2</v>
      </c>
      <c r="H199" s="111">
        <v>4</v>
      </c>
      <c r="I199" s="111">
        <v>1</v>
      </c>
      <c r="J199" s="112" t="s">
        <v>334</v>
      </c>
      <c r="K199" s="111" t="str">
        <f t="shared" ref="K199:K230" si="22">R199</f>
        <v>B</v>
      </c>
      <c r="L199" s="111" t="s">
        <v>295</v>
      </c>
      <c r="M199" s="111" t="s">
        <v>296</v>
      </c>
      <c r="N199" s="122" t="s">
        <v>297</v>
      </c>
      <c r="O199" s="122" t="s">
        <v>298</v>
      </c>
      <c r="P199" s="113" t="str">
        <f t="shared" ref="P199:P230" si="23">R199</f>
        <v>B</v>
      </c>
      <c r="Q199" s="122" t="s">
        <v>295</v>
      </c>
      <c r="R199" s="122" t="s">
        <v>296</v>
      </c>
      <c r="S199" s="176"/>
    </row>
    <row r="200" spans="1:19" ht="15">
      <c r="A200" s="113">
        <v>2</v>
      </c>
      <c r="B200" s="113" t="s">
        <v>1246</v>
      </c>
      <c r="C200" s="188" t="s">
        <v>207</v>
      </c>
      <c r="D200" s="203" t="s">
        <v>207</v>
      </c>
      <c r="E200" s="189" t="s">
        <v>207</v>
      </c>
      <c r="F200" s="189" t="s">
        <v>208</v>
      </c>
      <c r="G200" s="113">
        <v>16.600000000000001</v>
      </c>
      <c r="H200" s="113">
        <v>4</v>
      </c>
      <c r="I200" s="113">
        <v>1</v>
      </c>
      <c r="J200" s="114" t="s">
        <v>334</v>
      </c>
      <c r="K200" s="113" t="str">
        <f t="shared" si="22"/>
        <v>B</v>
      </c>
      <c r="L200" s="113" t="s">
        <v>295</v>
      </c>
      <c r="M200" s="113" t="s">
        <v>296</v>
      </c>
      <c r="N200" s="113" t="s">
        <v>297</v>
      </c>
      <c r="O200" s="113" t="s">
        <v>298</v>
      </c>
      <c r="P200" s="113" t="str">
        <f t="shared" si="23"/>
        <v>B</v>
      </c>
      <c r="Q200" s="113" t="s">
        <v>295</v>
      </c>
      <c r="R200" s="113" t="s">
        <v>296</v>
      </c>
      <c r="S200" s="177"/>
    </row>
    <row r="201" spans="1:19" ht="15">
      <c r="A201" s="122">
        <v>3</v>
      </c>
      <c r="B201" s="113" t="s">
        <v>1247</v>
      </c>
      <c r="C201" s="188" t="s">
        <v>442</v>
      </c>
      <c r="D201" s="203" t="s">
        <v>442</v>
      </c>
      <c r="E201" s="189" t="s">
        <v>207</v>
      </c>
      <c r="F201" s="189" t="s">
        <v>208</v>
      </c>
      <c r="G201" s="113">
        <v>12</v>
      </c>
      <c r="H201" s="113">
        <v>4</v>
      </c>
      <c r="I201" s="113">
        <v>1</v>
      </c>
      <c r="J201" s="114" t="s">
        <v>334</v>
      </c>
      <c r="K201" s="113" t="str">
        <f t="shared" si="22"/>
        <v>B</v>
      </c>
      <c r="L201" s="113" t="s">
        <v>295</v>
      </c>
      <c r="M201" s="113" t="s">
        <v>296</v>
      </c>
      <c r="N201" s="113" t="s">
        <v>297</v>
      </c>
      <c r="O201" s="113" t="s">
        <v>298</v>
      </c>
      <c r="P201" s="113" t="str">
        <f t="shared" si="23"/>
        <v>B</v>
      </c>
      <c r="Q201" s="113" t="s">
        <v>295</v>
      </c>
      <c r="R201" s="113" t="s">
        <v>296</v>
      </c>
      <c r="S201" s="177"/>
    </row>
    <row r="202" spans="1:19" ht="15">
      <c r="A202" s="113">
        <v>4</v>
      </c>
      <c r="B202" s="113" t="s">
        <v>1248</v>
      </c>
      <c r="C202" s="188" t="s">
        <v>425</v>
      </c>
      <c r="D202" s="203" t="s">
        <v>425</v>
      </c>
      <c r="E202" s="189" t="s">
        <v>207</v>
      </c>
      <c r="F202" s="189" t="s">
        <v>208</v>
      </c>
      <c r="G202" s="113">
        <v>5</v>
      </c>
      <c r="H202" s="113">
        <v>4</v>
      </c>
      <c r="I202" s="113">
        <v>1</v>
      </c>
      <c r="J202" s="114" t="s">
        <v>334</v>
      </c>
      <c r="K202" s="113" t="str">
        <f t="shared" si="22"/>
        <v>B</v>
      </c>
      <c r="L202" s="113" t="s">
        <v>295</v>
      </c>
      <c r="M202" s="113" t="s">
        <v>296</v>
      </c>
      <c r="N202" s="113" t="s">
        <v>297</v>
      </c>
      <c r="O202" s="113" t="s">
        <v>298</v>
      </c>
      <c r="P202" s="113" t="str">
        <f t="shared" si="23"/>
        <v>B</v>
      </c>
      <c r="Q202" s="113" t="s">
        <v>295</v>
      </c>
      <c r="R202" s="113" t="s">
        <v>296</v>
      </c>
      <c r="S202" s="177"/>
    </row>
    <row r="203" spans="1:19" ht="15">
      <c r="A203" s="122">
        <v>5</v>
      </c>
      <c r="B203" s="113" t="s">
        <v>1249</v>
      </c>
      <c r="C203" s="188" t="s">
        <v>426</v>
      </c>
      <c r="D203" s="203" t="s">
        <v>426</v>
      </c>
      <c r="E203" s="189" t="s">
        <v>207</v>
      </c>
      <c r="F203" s="189" t="s">
        <v>208</v>
      </c>
      <c r="G203" s="113">
        <v>4</v>
      </c>
      <c r="H203" s="113">
        <v>4</v>
      </c>
      <c r="I203" s="113">
        <v>1</v>
      </c>
      <c r="J203" s="114" t="s">
        <v>294</v>
      </c>
      <c r="K203" s="113" t="str">
        <f t="shared" si="22"/>
        <v>B</v>
      </c>
      <c r="L203" s="113" t="s">
        <v>295</v>
      </c>
      <c r="M203" s="113" t="s">
        <v>296</v>
      </c>
      <c r="N203" s="113" t="s">
        <v>297</v>
      </c>
      <c r="O203" s="113" t="s">
        <v>298</v>
      </c>
      <c r="P203" s="113" t="str">
        <f t="shared" si="23"/>
        <v>B</v>
      </c>
      <c r="Q203" s="113" t="s">
        <v>295</v>
      </c>
      <c r="R203" s="113" t="s">
        <v>296</v>
      </c>
      <c r="S203" s="177"/>
    </row>
    <row r="204" spans="1:19" ht="15">
      <c r="A204" s="113">
        <v>6</v>
      </c>
      <c r="B204" s="113" t="s">
        <v>1250</v>
      </c>
      <c r="C204" s="188" t="s">
        <v>591</v>
      </c>
      <c r="D204" s="203" t="s">
        <v>591</v>
      </c>
      <c r="E204" s="189" t="s">
        <v>207</v>
      </c>
      <c r="F204" s="189" t="s">
        <v>208</v>
      </c>
      <c r="G204" s="113">
        <v>2.4</v>
      </c>
      <c r="H204" s="113">
        <v>4</v>
      </c>
      <c r="I204" s="113">
        <v>1</v>
      </c>
      <c r="J204" s="114" t="s">
        <v>294</v>
      </c>
      <c r="K204" s="113" t="str">
        <f t="shared" si="22"/>
        <v>B</v>
      </c>
      <c r="L204" s="113" t="s">
        <v>295</v>
      </c>
      <c r="M204" s="113" t="s">
        <v>296</v>
      </c>
      <c r="N204" s="113" t="s">
        <v>297</v>
      </c>
      <c r="O204" s="113" t="s">
        <v>298</v>
      </c>
      <c r="P204" s="113" t="str">
        <f t="shared" si="23"/>
        <v>B</v>
      </c>
      <c r="Q204" s="113" t="s">
        <v>295</v>
      </c>
      <c r="R204" s="113" t="s">
        <v>296</v>
      </c>
      <c r="S204" s="177"/>
    </row>
    <row r="205" spans="1:19" ht="15">
      <c r="A205" s="122">
        <v>7</v>
      </c>
      <c r="B205" s="113" t="s">
        <v>1251</v>
      </c>
      <c r="C205" s="188" t="s">
        <v>427</v>
      </c>
      <c r="D205" s="203" t="s">
        <v>427</v>
      </c>
      <c r="E205" s="189" t="s">
        <v>207</v>
      </c>
      <c r="F205" s="189" t="s">
        <v>208</v>
      </c>
      <c r="G205" s="113">
        <v>3</v>
      </c>
      <c r="H205" s="113">
        <v>4</v>
      </c>
      <c r="I205" s="113">
        <v>1</v>
      </c>
      <c r="J205" s="114" t="s">
        <v>294</v>
      </c>
      <c r="K205" s="113" t="str">
        <f t="shared" si="22"/>
        <v>B</v>
      </c>
      <c r="L205" s="113" t="s">
        <v>295</v>
      </c>
      <c r="M205" s="113" t="s">
        <v>296</v>
      </c>
      <c r="N205" s="113" t="s">
        <v>297</v>
      </c>
      <c r="O205" s="113" t="s">
        <v>298</v>
      </c>
      <c r="P205" s="113" t="str">
        <f t="shared" si="23"/>
        <v>B</v>
      </c>
      <c r="Q205" s="113" t="s">
        <v>295</v>
      </c>
      <c r="R205" s="113" t="s">
        <v>296</v>
      </c>
      <c r="S205" s="177"/>
    </row>
    <row r="206" spans="1:19" ht="15">
      <c r="A206" s="113">
        <v>8</v>
      </c>
      <c r="B206" s="113" t="s">
        <v>1252</v>
      </c>
      <c r="C206" s="188" t="s">
        <v>1554</v>
      </c>
      <c r="D206" s="203" t="s">
        <v>1554</v>
      </c>
      <c r="E206" s="189" t="s">
        <v>207</v>
      </c>
      <c r="F206" s="189" t="s">
        <v>208</v>
      </c>
      <c r="G206" s="113">
        <v>12</v>
      </c>
      <c r="H206" s="113">
        <v>4</v>
      </c>
      <c r="I206" s="113">
        <v>2</v>
      </c>
      <c r="J206" s="114" t="s">
        <v>294</v>
      </c>
      <c r="K206" s="113" t="str">
        <f t="shared" si="22"/>
        <v>B</v>
      </c>
      <c r="L206" s="113" t="s">
        <v>295</v>
      </c>
      <c r="M206" s="113" t="s">
        <v>296</v>
      </c>
      <c r="N206" s="113" t="s">
        <v>297</v>
      </c>
      <c r="O206" s="113" t="s">
        <v>298</v>
      </c>
      <c r="P206" s="113" t="str">
        <f t="shared" si="23"/>
        <v>B</v>
      </c>
      <c r="Q206" s="113" t="s">
        <v>295</v>
      </c>
      <c r="R206" s="113" t="s">
        <v>296</v>
      </c>
      <c r="S206" s="177"/>
    </row>
    <row r="207" spans="1:19" ht="15">
      <c r="A207" s="122">
        <v>9</v>
      </c>
      <c r="B207" s="113" t="s">
        <v>1253</v>
      </c>
      <c r="C207" s="188" t="s">
        <v>1555</v>
      </c>
      <c r="D207" s="203" t="s">
        <v>1555</v>
      </c>
      <c r="E207" s="189" t="s">
        <v>207</v>
      </c>
      <c r="F207" s="189" t="s">
        <v>208</v>
      </c>
      <c r="G207" s="113">
        <v>5</v>
      </c>
      <c r="H207" s="113">
        <v>5</v>
      </c>
      <c r="I207" s="113">
        <v>1</v>
      </c>
      <c r="J207" s="114" t="s">
        <v>334</v>
      </c>
      <c r="K207" s="113" t="str">
        <f t="shared" si="22"/>
        <v>B</v>
      </c>
      <c r="L207" s="113" t="s">
        <v>295</v>
      </c>
      <c r="M207" s="113" t="s">
        <v>296</v>
      </c>
      <c r="N207" s="113" t="s">
        <v>297</v>
      </c>
      <c r="O207" s="113" t="s">
        <v>298</v>
      </c>
      <c r="P207" s="113" t="str">
        <f t="shared" si="23"/>
        <v>B</v>
      </c>
      <c r="Q207" s="113" t="s">
        <v>295</v>
      </c>
      <c r="R207" s="113" t="s">
        <v>296</v>
      </c>
      <c r="S207" s="177"/>
    </row>
    <row r="208" spans="1:19" ht="15">
      <c r="A208" s="113">
        <v>10</v>
      </c>
      <c r="B208" s="113" t="s">
        <v>1254</v>
      </c>
      <c r="C208" s="188" t="s">
        <v>1556</v>
      </c>
      <c r="D208" s="203" t="s">
        <v>1556</v>
      </c>
      <c r="E208" s="189" t="s">
        <v>207</v>
      </c>
      <c r="F208" s="189" t="s">
        <v>208</v>
      </c>
      <c r="G208" s="113">
        <v>3</v>
      </c>
      <c r="H208" s="113">
        <v>4</v>
      </c>
      <c r="I208" s="117">
        <v>1</v>
      </c>
      <c r="J208" s="135" t="s">
        <v>334</v>
      </c>
      <c r="K208" s="113" t="str">
        <f t="shared" si="22"/>
        <v>B</v>
      </c>
      <c r="L208" s="113" t="s">
        <v>295</v>
      </c>
      <c r="M208" s="113" t="s">
        <v>296</v>
      </c>
      <c r="N208" s="113" t="s">
        <v>297</v>
      </c>
      <c r="O208" s="113" t="s">
        <v>298</v>
      </c>
      <c r="P208" s="113" t="str">
        <f t="shared" si="23"/>
        <v>B</v>
      </c>
      <c r="Q208" s="113" t="s">
        <v>295</v>
      </c>
      <c r="R208" s="113" t="s">
        <v>296</v>
      </c>
      <c r="S208" s="177"/>
    </row>
    <row r="209" spans="1:19" ht="15">
      <c r="A209" s="122">
        <v>11</v>
      </c>
      <c r="B209" s="113" t="s">
        <v>1255</v>
      </c>
      <c r="C209" s="188" t="s">
        <v>1557</v>
      </c>
      <c r="D209" s="203" t="s">
        <v>1557</v>
      </c>
      <c r="E209" s="189" t="s">
        <v>207</v>
      </c>
      <c r="F209" s="189" t="s">
        <v>208</v>
      </c>
      <c r="G209" s="113">
        <v>3</v>
      </c>
      <c r="H209" s="113">
        <v>4</v>
      </c>
      <c r="I209" s="113">
        <v>1</v>
      </c>
      <c r="J209" s="114" t="s">
        <v>294</v>
      </c>
      <c r="K209" s="113" t="str">
        <f t="shared" si="22"/>
        <v>B</v>
      </c>
      <c r="L209" s="113" t="s">
        <v>295</v>
      </c>
      <c r="M209" s="113" t="s">
        <v>296</v>
      </c>
      <c r="N209" s="113" t="s">
        <v>297</v>
      </c>
      <c r="O209" s="113" t="s">
        <v>298</v>
      </c>
      <c r="P209" s="113" t="str">
        <f t="shared" si="23"/>
        <v>B</v>
      </c>
      <c r="Q209" s="113" t="s">
        <v>295</v>
      </c>
      <c r="R209" s="113" t="s">
        <v>296</v>
      </c>
      <c r="S209" s="177"/>
    </row>
    <row r="210" spans="1:19" ht="15">
      <c r="A210" s="113">
        <v>12</v>
      </c>
      <c r="B210" s="113" t="s">
        <v>1256</v>
      </c>
      <c r="C210" s="188" t="s">
        <v>429</v>
      </c>
      <c r="D210" s="203" t="s">
        <v>429</v>
      </c>
      <c r="E210" s="189" t="s">
        <v>207</v>
      </c>
      <c r="F210" s="189" t="s">
        <v>208</v>
      </c>
      <c r="G210" s="113">
        <v>5</v>
      </c>
      <c r="H210" s="113">
        <v>4</v>
      </c>
      <c r="I210" s="113">
        <v>1</v>
      </c>
      <c r="J210" s="114" t="s">
        <v>334</v>
      </c>
      <c r="K210" s="113" t="str">
        <f t="shared" si="22"/>
        <v>B</v>
      </c>
      <c r="L210" s="113" t="s">
        <v>295</v>
      </c>
      <c r="M210" s="113" t="s">
        <v>296</v>
      </c>
      <c r="N210" s="113" t="s">
        <v>297</v>
      </c>
      <c r="O210" s="113" t="s">
        <v>298</v>
      </c>
      <c r="P210" s="113" t="str">
        <f t="shared" si="23"/>
        <v>B</v>
      </c>
      <c r="Q210" s="113" t="s">
        <v>295</v>
      </c>
      <c r="R210" s="113" t="s">
        <v>296</v>
      </c>
      <c r="S210" s="177"/>
    </row>
    <row r="211" spans="1:19" ht="15">
      <c r="A211" s="122">
        <v>13</v>
      </c>
      <c r="B211" s="113" t="s">
        <v>1257</v>
      </c>
      <c r="C211" s="188" t="s">
        <v>421</v>
      </c>
      <c r="D211" s="203" t="s">
        <v>421</v>
      </c>
      <c r="E211" s="189" t="s">
        <v>207</v>
      </c>
      <c r="F211" s="189" t="s">
        <v>208</v>
      </c>
      <c r="G211" s="113">
        <v>4</v>
      </c>
      <c r="H211" s="113">
        <v>4</v>
      </c>
      <c r="I211" s="113">
        <v>1</v>
      </c>
      <c r="J211" s="114" t="s">
        <v>334</v>
      </c>
      <c r="K211" s="113" t="str">
        <f t="shared" si="22"/>
        <v>B</v>
      </c>
      <c r="L211" s="113" t="s">
        <v>295</v>
      </c>
      <c r="M211" s="113" t="s">
        <v>296</v>
      </c>
      <c r="N211" s="113" t="s">
        <v>297</v>
      </c>
      <c r="O211" s="113" t="s">
        <v>298</v>
      </c>
      <c r="P211" s="113" t="str">
        <f t="shared" si="23"/>
        <v>B</v>
      </c>
      <c r="Q211" s="113" t="s">
        <v>295</v>
      </c>
      <c r="R211" s="113" t="s">
        <v>296</v>
      </c>
      <c r="S211" s="177"/>
    </row>
    <row r="212" spans="1:19" ht="15">
      <c r="A212" s="113">
        <v>14</v>
      </c>
      <c r="B212" s="113" t="s">
        <v>1258</v>
      </c>
      <c r="C212" s="188" t="s">
        <v>440</v>
      </c>
      <c r="D212" s="203" t="s">
        <v>440</v>
      </c>
      <c r="E212" s="189" t="s">
        <v>207</v>
      </c>
      <c r="F212" s="189" t="s">
        <v>208</v>
      </c>
      <c r="G212" s="113">
        <v>8</v>
      </c>
      <c r="H212" s="113">
        <v>4</v>
      </c>
      <c r="I212" s="113">
        <v>1</v>
      </c>
      <c r="J212" s="114" t="s">
        <v>334</v>
      </c>
      <c r="K212" s="113" t="str">
        <f t="shared" si="22"/>
        <v>B</v>
      </c>
      <c r="L212" s="113" t="s">
        <v>295</v>
      </c>
      <c r="M212" s="113" t="s">
        <v>296</v>
      </c>
      <c r="N212" s="113" t="s">
        <v>297</v>
      </c>
      <c r="O212" s="113" t="s">
        <v>298</v>
      </c>
      <c r="P212" s="113" t="str">
        <f t="shared" si="23"/>
        <v>B</v>
      </c>
      <c r="Q212" s="113" t="s">
        <v>295</v>
      </c>
      <c r="R212" s="113" t="s">
        <v>296</v>
      </c>
      <c r="S212" s="177"/>
    </row>
    <row r="213" spans="1:19" ht="15">
      <c r="A213" s="122">
        <v>15</v>
      </c>
      <c r="B213" s="113" t="s">
        <v>1259</v>
      </c>
      <c r="C213" s="188" t="s">
        <v>430</v>
      </c>
      <c r="D213" s="203" t="s">
        <v>430</v>
      </c>
      <c r="E213" s="189" t="s">
        <v>207</v>
      </c>
      <c r="F213" s="189" t="s">
        <v>208</v>
      </c>
      <c r="G213" s="113">
        <v>3</v>
      </c>
      <c r="H213" s="113">
        <v>4</v>
      </c>
      <c r="I213" s="113">
        <v>1</v>
      </c>
      <c r="J213" s="114" t="s">
        <v>334</v>
      </c>
      <c r="K213" s="113" t="str">
        <f t="shared" si="22"/>
        <v>B</v>
      </c>
      <c r="L213" s="113" t="s">
        <v>295</v>
      </c>
      <c r="M213" s="113" t="s">
        <v>296</v>
      </c>
      <c r="N213" s="113" t="s">
        <v>297</v>
      </c>
      <c r="O213" s="113" t="s">
        <v>298</v>
      </c>
      <c r="P213" s="113" t="str">
        <f t="shared" si="23"/>
        <v>B</v>
      </c>
      <c r="Q213" s="113" t="s">
        <v>295</v>
      </c>
      <c r="R213" s="113" t="s">
        <v>296</v>
      </c>
      <c r="S213" s="177"/>
    </row>
    <row r="214" spans="1:19" ht="15">
      <c r="A214" s="113">
        <v>16</v>
      </c>
      <c r="B214" s="113" t="s">
        <v>1260</v>
      </c>
      <c r="C214" s="188" t="s">
        <v>431</v>
      </c>
      <c r="D214" s="203" t="s">
        <v>431</v>
      </c>
      <c r="E214" s="189" t="s">
        <v>208</v>
      </c>
      <c r="F214" s="189" t="s">
        <v>199</v>
      </c>
      <c r="G214" s="113">
        <v>12</v>
      </c>
      <c r="H214" s="113">
        <v>4</v>
      </c>
      <c r="I214" s="113">
        <v>2</v>
      </c>
      <c r="J214" s="114" t="s">
        <v>294</v>
      </c>
      <c r="K214" s="113" t="str">
        <f t="shared" si="22"/>
        <v>B</v>
      </c>
      <c r="L214" s="113" t="s">
        <v>295</v>
      </c>
      <c r="M214" s="113" t="s">
        <v>296</v>
      </c>
      <c r="N214" s="113" t="s">
        <v>297</v>
      </c>
      <c r="O214" s="113" t="s">
        <v>298</v>
      </c>
      <c r="P214" s="113" t="str">
        <f t="shared" si="23"/>
        <v>B</v>
      </c>
      <c r="Q214" s="113" t="s">
        <v>295</v>
      </c>
      <c r="R214" s="113" t="s">
        <v>296</v>
      </c>
      <c r="S214" s="177"/>
    </row>
    <row r="215" spans="1:19" ht="15">
      <c r="A215" s="122">
        <v>17</v>
      </c>
      <c r="B215" s="113" t="s">
        <v>1261</v>
      </c>
      <c r="C215" s="188" t="s">
        <v>432</v>
      </c>
      <c r="D215" s="203" t="s">
        <v>432</v>
      </c>
      <c r="E215" s="189" t="s">
        <v>208</v>
      </c>
      <c r="F215" s="189" t="s">
        <v>199</v>
      </c>
      <c r="G215" s="113">
        <v>2</v>
      </c>
      <c r="H215" s="113">
        <v>4</v>
      </c>
      <c r="I215" s="113">
        <v>1</v>
      </c>
      <c r="J215" s="114" t="s">
        <v>334</v>
      </c>
      <c r="K215" s="113" t="str">
        <f t="shared" si="22"/>
        <v>B</v>
      </c>
      <c r="L215" s="113" t="s">
        <v>295</v>
      </c>
      <c r="M215" s="113" t="s">
        <v>296</v>
      </c>
      <c r="N215" s="113" t="s">
        <v>297</v>
      </c>
      <c r="O215" s="113" t="s">
        <v>298</v>
      </c>
      <c r="P215" s="113" t="str">
        <f t="shared" si="23"/>
        <v>B</v>
      </c>
      <c r="Q215" s="113" t="s">
        <v>295</v>
      </c>
      <c r="R215" s="113" t="s">
        <v>296</v>
      </c>
      <c r="S215" s="177"/>
    </row>
    <row r="216" spans="1:19" ht="15">
      <c r="A216" s="113">
        <v>18</v>
      </c>
      <c r="B216" s="113" t="s">
        <v>1262</v>
      </c>
      <c r="C216" s="188" t="s">
        <v>433</v>
      </c>
      <c r="D216" s="203" t="s">
        <v>433</v>
      </c>
      <c r="E216" s="189" t="s">
        <v>208</v>
      </c>
      <c r="F216" s="189" t="s">
        <v>199</v>
      </c>
      <c r="G216" s="113">
        <v>28</v>
      </c>
      <c r="H216" s="113">
        <v>4</v>
      </c>
      <c r="I216" s="113">
        <v>2</v>
      </c>
      <c r="J216" s="114" t="s">
        <v>334</v>
      </c>
      <c r="K216" s="113" t="str">
        <f t="shared" si="22"/>
        <v>B</v>
      </c>
      <c r="L216" s="113" t="s">
        <v>295</v>
      </c>
      <c r="M216" s="113" t="s">
        <v>296</v>
      </c>
      <c r="N216" s="113" t="s">
        <v>297</v>
      </c>
      <c r="O216" s="113" t="s">
        <v>298</v>
      </c>
      <c r="P216" s="113" t="str">
        <f t="shared" si="23"/>
        <v>B</v>
      </c>
      <c r="Q216" s="113" t="s">
        <v>295</v>
      </c>
      <c r="R216" s="113" t="s">
        <v>296</v>
      </c>
      <c r="S216" s="177"/>
    </row>
    <row r="217" spans="1:19" ht="15">
      <c r="A217" s="122">
        <v>19</v>
      </c>
      <c r="B217" s="113" t="s">
        <v>1263</v>
      </c>
      <c r="C217" s="188" t="s">
        <v>434</v>
      </c>
      <c r="D217" s="203" t="s">
        <v>434</v>
      </c>
      <c r="E217" s="189" t="s">
        <v>208</v>
      </c>
      <c r="F217" s="189" t="s">
        <v>199</v>
      </c>
      <c r="G217" s="113">
        <v>2.5</v>
      </c>
      <c r="H217" s="113">
        <v>4</v>
      </c>
      <c r="I217" s="113">
        <v>1</v>
      </c>
      <c r="J217" s="114" t="s">
        <v>334</v>
      </c>
      <c r="K217" s="113" t="str">
        <f t="shared" si="22"/>
        <v>B</v>
      </c>
      <c r="L217" s="113" t="s">
        <v>295</v>
      </c>
      <c r="M217" s="113" t="s">
        <v>296</v>
      </c>
      <c r="N217" s="113" t="s">
        <v>297</v>
      </c>
      <c r="O217" s="113" t="s">
        <v>298</v>
      </c>
      <c r="P217" s="113" t="str">
        <f t="shared" si="23"/>
        <v>B</v>
      </c>
      <c r="Q217" s="113" t="s">
        <v>295</v>
      </c>
      <c r="R217" s="113" t="s">
        <v>296</v>
      </c>
      <c r="S217" s="177"/>
    </row>
    <row r="218" spans="1:19" ht="15">
      <c r="A218" s="113">
        <v>20</v>
      </c>
      <c r="B218" s="113" t="s">
        <v>1264</v>
      </c>
      <c r="C218" s="188" t="s">
        <v>436</v>
      </c>
      <c r="D218" s="203" t="s">
        <v>436</v>
      </c>
      <c r="E218" s="189" t="s">
        <v>208</v>
      </c>
      <c r="F218" s="189" t="s">
        <v>199</v>
      </c>
      <c r="G218" s="113">
        <v>2.5</v>
      </c>
      <c r="H218" s="113">
        <v>4</v>
      </c>
      <c r="I218" s="113">
        <v>1</v>
      </c>
      <c r="J218" s="114" t="s">
        <v>334</v>
      </c>
      <c r="K218" s="113" t="str">
        <f t="shared" si="22"/>
        <v>B</v>
      </c>
      <c r="L218" s="113" t="s">
        <v>295</v>
      </c>
      <c r="M218" s="113" t="s">
        <v>296</v>
      </c>
      <c r="N218" s="113" t="s">
        <v>297</v>
      </c>
      <c r="O218" s="113" t="s">
        <v>298</v>
      </c>
      <c r="P218" s="113" t="str">
        <f t="shared" si="23"/>
        <v>B</v>
      </c>
      <c r="Q218" s="113" t="s">
        <v>295</v>
      </c>
      <c r="R218" s="113" t="s">
        <v>296</v>
      </c>
      <c r="S218" s="177"/>
    </row>
    <row r="219" spans="1:19" ht="15">
      <c r="A219" s="122">
        <v>21</v>
      </c>
      <c r="B219" s="113" t="s">
        <v>1265</v>
      </c>
      <c r="C219" s="188" t="s">
        <v>435</v>
      </c>
      <c r="D219" s="203" t="s">
        <v>435</v>
      </c>
      <c r="E219" s="189" t="s">
        <v>208</v>
      </c>
      <c r="F219" s="189" t="s">
        <v>199</v>
      </c>
      <c r="G219" s="113">
        <v>2.5</v>
      </c>
      <c r="H219" s="113">
        <v>4</v>
      </c>
      <c r="I219" s="113">
        <v>1</v>
      </c>
      <c r="J219" s="114" t="s">
        <v>334</v>
      </c>
      <c r="K219" s="113" t="str">
        <f t="shared" si="22"/>
        <v>B</v>
      </c>
      <c r="L219" s="113" t="s">
        <v>295</v>
      </c>
      <c r="M219" s="113" t="s">
        <v>296</v>
      </c>
      <c r="N219" s="113" t="s">
        <v>297</v>
      </c>
      <c r="O219" s="113" t="s">
        <v>298</v>
      </c>
      <c r="P219" s="113" t="str">
        <f t="shared" si="23"/>
        <v>B</v>
      </c>
      <c r="Q219" s="113" t="s">
        <v>295</v>
      </c>
      <c r="R219" s="113" t="s">
        <v>296</v>
      </c>
      <c r="S219" s="177"/>
    </row>
    <row r="220" spans="1:19" ht="15">
      <c r="A220" s="113">
        <v>22</v>
      </c>
      <c r="B220" s="113" t="s">
        <v>1266</v>
      </c>
      <c r="C220" s="188" t="s">
        <v>437</v>
      </c>
      <c r="D220" s="203" t="s">
        <v>437</v>
      </c>
      <c r="E220" s="189" t="s">
        <v>208</v>
      </c>
      <c r="F220" s="189" t="s">
        <v>199</v>
      </c>
      <c r="G220" s="113">
        <v>2.5</v>
      </c>
      <c r="H220" s="113">
        <v>4</v>
      </c>
      <c r="I220" s="113">
        <v>1</v>
      </c>
      <c r="J220" s="114" t="s">
        <v>334</v>
      </c>
      <c r="K220" s="113" t="str">
        <f t="shared" si="22"/>
        <v>B</v>
      </c>
      <c r="L220" s="113" t="s">
        <v>295</v>
      </c>
      <c r="M220" s="113" t="s">
        <v>296</v>
      </c>
      <c r="N220" s="113" t="s">
        <v>297</v>
      </c>
      <c r="O220" s="113" t="s">
        <v>298</v>
      </c>
      <c r="P220" s="113" t="str">
        <f t="shared" si="23"/>
        <v>B</v>
      </c>
      <c r="Q220" s="113" t="s">
        <v>295</v>
      </c>
      <c r="R220" s="113" t="s">
        <v>296</v>
      </c>
      <c r="S220" s="177"/>
    </row>
    <row r="221" spans="1:19" ht="15">
      <c r="A221" s="122">
        <v>23</v>
      </c>
      <c r="B221" s="113" t="s">
        <v>1267</v>
      </c>
      <c r="C221" s="188" t="s">
        <v>438</v>
      </c>
      <c r="D221" s="203" t="s">
        <v>438</v>
      </c>
      <c r="E221" s="189" t="s">
        <v>208</v>
      </c>
      <c r="F221" s="189" t="s">
        <v>199</v>
      </c>
      <c r="G221" s="113">
        <v>2.5</v>
      </c>
      <c r="H221" s="113">
        <v>4</v>
      </c>
      <c r="I221" s="113">
        <v>1</v>
      </c>
      <c r="J221" s="114" t="s">
        <v>334</v>
      </c>
      <c r="K221" s="113" t="str">
        <f t="shared" si="22"/>
        <v>B</v>
      </c>
      <c r="L221" s="113" t="s">
        <v>295</v>
      </c>
      <c r="M221" s="113" t="s">
        <v>296</v>
      </c>
      <c r="N221" s="113" t="s">
        <v>297</v>
      </c>
      <c r="O221" s="113" t="s">
        <v>298</v>
      </c>
      <c r="P221" s="113" t="str">
        <f t="shared" si="23"/>
        <v>B</v>
      </c>
      <c r="Q221" s="113" t="s">
        <v>295</v>
      </c>
      <c r="R221" s="113" t="s">
        <v>296</v>
      </c>
      <c r="S221" s="177"/>
    </row>
    <row r="222" spans="1:19" ht="15">
      <c r="A222" s="113">
        <v>24</v>
      </c>
      <c r="B222" s="113" t="s">
        <v>1268</v>
      </c>
      <c r="C222" s="188" t="s">
        <v>439</v>
      </c>
      <c r="D222" s="203" t="s">
        <v>439</v>
      </c>
      <c r="E222" s="189" t="s">
        <v>208</v>
      </c>
      <c r="F222" s="189" t="s">
        <v>199</v>
      </c>
      <c r="G222" s="113">
        <v>2.5</v>
      </c>
      <c r="H222" s="113">
        <v>4</v>
      </c>
      <c r="I222" s="113">
        <v>1</v>
      </c>
      <c r="J222" s="114" t="s">
        <v>294</v>
      </c>
      <c r="K222" s="113" t="str">
        <f t="shared" si="22"/>
        <v>B</v>
      </c>
      <c r="L222" s="113" t="s">
        <v>295</v>
      </c>
      <c r="M222" s="113" t="s">
        <v>296</v>
      </c>
      <c r="N222" s="113" t="s">
        <v>297</v>
      </c>
      <c r="O222" s="113" t="s">
        <v>298</v>
      </c>
      <c r="P222" s="113" t="str">
        <f t="shared" si="23"/>
        <v>B</v>
      </c>
      <c r="Q222" s="113" t="s">
        <v>295</v>
      </c>
      <c r="R222" s="113" t="s">
        <v>296</v>
      </c>
      <c r="S222" s="177"/>
    </row>
    <row r="223" spans="1:19" ht="15">
      <c r="A223" s="122">
        <v>25</v>
      </c>
      <c r="B223" s="113" t="s">
        <v>1269</v>
      </c>
      <c r="C223" s="188" t="s">
        <v>441</v>
      </c>
      <c r="D223" s="203" t="s">
        <v>441</v>
      </c>
      <c r="E223" s="189" t="s">
        <v>208</v>
      </c>
      <c r="F223" s="189" t="s">
        <v>199</v>
      </c>
      <c r="G223" s="113">
        <v>2.5</v>
      </c>
      <c r="H223" s="113">
        <v>4</v>
      </c>
      <c r="I223" s="113">
        <v>1</v>
      </c>
      <c r="J223" s="114" t="s">
        <v>334</v>
      </c>
      <c r="K223" s="113" t="str">
        <f t="shared" si="22"/>
        <v>B</v>
      </c>
      <c r="L223" s="113" t="s">
        <v>295</v>
      </c>
      <c r="M223" s="113" t="s">
        <v>296</v>
      </c>
      <c r="N223" s="113" t="s">
        <v>297</v>
      </c>
      <c r="O223" s="113" t="s">
        <v>298</v>
      </c>
      <c r="P223" s="113" t="str">
        <f t="shared" si="23"/>
        <v>B</v>
      </c>
      <c r="Q223" s="113" t="s">
        <v>295</v>
      </c>
      <c r="R223" s="113" t="s">
        <v>296</v>
      </c>
      <c r="S223" s="177"/>
    </row>
    <row r="224" spans="1:19" ht="15">
      <c r="A224" s="113">
        <v>26</v>
      </c>
      <c r="B224" s="113" t="s">
        <v>1270</v>
      </c>
      <c r="C224" s="188" t="s">
        <v>121</v>
      </c>
      <c r="D224" s="203" t="s">
        <v>121</v>
      </c>
      <c r="E224" s="189" t="s">
        <v>208</v>
      </c>
      <c r="F224" s="189" t="s">
        <v>199</v>
      </c>
      <c r="G224" s="113">
        <v>2.5</v>
      </c>
      <c r="H224" s="113">
        <v>4</v>
      </c>
      <c r="I224" s="113">
        <v>1</v>
      </c>
      <c r="J224" s="114" t="s">
        <v>334</v>
      </c>
      <c r="K224" s="113" t="str">
        <f t="shared" si="22"/>
        <v>B</v>
      </c>
      <c r="L224" s="113" t="s">
        <v>295</v>
      </c>
      <c r="M224" s="113" t="s">
        <v>296</v>
      </c>
      <c r="N224" s="113" t="s">
        <v>297</v>
      </c>
      <c r="O224" s="113" t="s">
        <v>298</v>
      </c>
      <c r="P224" s="113" t="str">
        <f t="shared" si="23"/>
        <v>B</v>
      </c>
      <c r="Q224" s="113" t="s">
        <v>295</v>
      </c>
      <c r="R224" s="113" t="s">
        <v>296</v>
      </c>
      <c r="S224" s="177"/>
    </row>
    <row r="225" spans="1:19" ht="15">
      <c r="A225" s="122">
        <v>27</v>
      </c>
      <c r="B225" s="113" t="s">
        <v>1271</v>
      </c>
      <c r="C225" s="188" t="s">
        <v>442</v>
      </c>
      <c r="D225" s="203" t="s">
        <v>442</v>
      </c>
      <c r="E225" s="189" t="s">
        <v>208</v>
      </c>
      <c r="F225" s="189" t="s">
        <v>199</v>
      </c>
      <c r="G225" s="113">
        <v>3</v>
      </c>
      <c r="H225" s="113">
        <v>4</v>
      </c>
      <c r="I225" s="113">
        <v>1</v>
      </c>
      <c r="J225" s="114" t="s">
        <v>334</v>
      </c>
      <c r="K225" s="113" t="str">
        <f t="shared" si="22"/>
        <v>B</v>
      </c>
      <c r="L225" s="113" t="s">
        <v>295</v>
      </c>
      <c r="M225" s="113" t="s">
        <v>296</v>
      </c>
      <c r="N225" s="113" t="s">
        <v>297</v>
      </c>
      <c r="O225" s="113" t="s">
        <v>298</v>
      </c>
      <c r="P225" s="113" t="str">
        <f t="shared" si="23"/>
        <v>B</v>
      </c>
      <c r="Q225" s="113" t="s">
        <v>295</v>
      </c>
      <c r="R225" s="113" t="s">
        <v>296</v>
      </c>
      <c r="S225" s="177"/>
    </row>
    <row r="226" spans="1:19" ht="15">
      <c r="A226" s="113">
        <v>28</v>
      </c>
      <c r="B226" s="113" t="s">
        <v>1272</v>
      </c>
      <c r="C226" s="188" t="s">
        <v>443</v>
      </c>
      <c r="D226" s="203" t="s">
        <v>443</v>
      </c>
      <c r="E226" s="189" t="s">
        <v>208</v>
      </c>
      <c r="F226" s="189" t="s">
        <v>199</v>
      </c>
      <c r="G226" s="113">
        <v>7</v>
      </c>
      <c r="H226" s="113">
        <v>4</v>
      </c>
      <c r="I226" s="113">
        <v>1</v>
      </c>
      <c r="J226" s="114" t="s">
        <v>334</v>
      </c>
      <c r="K226" s="113" t="str">
        <f t="shared" si="22"/>
        <v>B</v>
      </c>
      <c r="L226" s="113" t="s">
        <v>295</v>
      </c>
      <c r="M226" s="113" t="s">
        <v>296</v>
      </c>
      <c r="N226" s="113" t="s">
        <v>297</v>
      </c>
      <c r="O226" s="113" t="s">
        <v>298</v>
      </c>
      <c r="P226" s="113" t="str">
        <f t="shared" si="23"/>
        <v>B</v>
      </c>
      <c r="Q226" s="113" t="s">
        <v>295</v>
      </c>
      <c r="R226" s="113" t="s">
        <v>296</v>
      </c>
      <c r="S226" s="177"/>
    </row>
    <row r="227" spans="1:19" ht="15">
      <c r="A227" s="122">
        <v>29</v>
      </c>
      <c r="B227" s="113" t="s">
        <v>1273</v>
      </c>
      <c r="C227" s="188" t="s">
        <v>444</v>
      </c>
      <c r="D227" s="203" t="s">
        <v>444</v>
      </c>
      <c r="E227" s="189" t="s">
        <v>208</v>
      </c>
      <c r="F227" s="189" t="s">
        <v>199</v>
      </c>
      <c r="G227" s="113">
        <v>5</v>
      </c>
      <c r="H227" s="113">
        <v>4</v>
      </c>
      <c r="I227" s="113">
        <v>1</v>
      </c>
      <c r="J227" s="114" t="s">
        <v>334</v>
      </c>
      <c r="K227" s="113" t="str">
        <f t="shared" si="22"/>
        <v>B</v>
      </c>
      <c r="L227" s="113" t="s">
        <v>295</v>
      </c>
      <c r="M227" s="113" t="s">
        <v>296</v>
      </c>
      <c r="N227" s="113" t="s">
        <v>297</v>
      </c>
      <c r="O227" s="113" t="s">
        <v>298</v>
      </c>
      <c r="P227" s="113" t="str">
        <f t="shared" si="23"/>
        <v>B</v>
      </c>
      <c r="Q227" s="113" t="s">
        <v>295</v>
      </c>
      <c r="R227" s="113" t="s">
        <v>296</v>
      </c>
      <c r="S227" s="177"/>
    </row>
    <row r="228" spans="1:19" ht="15">
      <c r="A228" s="113">
        <v>30</v>
      </c>
      <c r="B228" s="113" t="s">
        <v>1274</v>
      </c>
      <c r="C228" s="188" t="s">
        <v>446</v>
      </c>
      <c r="D228" s="203" t="s">
        <v>446</v>
      </c>
      <c r="E228" s="189" t="s">
        <v>208</v>
      </c>
      <c r="F228" s="189" t="s">
        <v>199</v>
      </c>
      <c r="G228" s="113">
        <v>4</v>
      </c>
      <c r="H228" s="113">
        <v>4</v>
      </c>
      <c r="I228" s="113">
        <v>1</v>
      </c>
      <c r="J228" s="114" t="s">
        <v>334</v>
      </c>
      <c r="K228" s="113" t="str">
        <f t="shared" si="22"/>
        <v>B</v>
      </c>
      <c r="L228" s="113" t="s">
        <v>295</v>
      </c>
      <c r="M228" s="113" t="s">
        <v>296</v>
      </c>
      <c r="N228" s="113" t="s">
        <v>297</v>
      </c>
      <c r="O228" s="113" t="s">
        <v>298</v>
      </c>
      <c r="P228" s="113" t="str">
        <f t="shared" si="23"/>
        <v>B</v>
      </c>
      <c r="Q228" s="113" t="s">
        <v>295</v>
      </c>
      <c r="R228" s="113" t="s">
        <v>296</v>
      </c>
      <c r="S228" s="177"/>
    </row>
    <row r="229" spans="1:19" ht="15">
      <c r="A229" s="122">
        <v>31</v>
      </c>
      <c r="B229" s="113" t="s">
        <v>1275</v>
      </c>
      <c r="C229" s="188" t="s">
        <v>445</v>
      </c>
      <c r="D229" s="203" t="s">
        <v>445</v>
      </c>
      <c r="E229" s="189" t="s">
        <v>208</v>
      </c>
      <c r="F229" s="189" t="s">
        <v>199</v>
      </c>
      <c r="G229" s="113">
        <v>1.5</v>
      </c>
      <c r="H229" s="113">
        <v>4</v>
      </c>
      <c r="I229" s="113">
        <v>1</v>
      </c>
      <c r="J229" s="114" t="s">
        <v>334</v>
      </c>
      <c r="K229" s="113" t="str">
        <f t="shared" si="22"/>
        <v>B</v>
      </c>
      <c r="L229" s="113" t="s">
        <v>295</v>
      </c>
      <c r="M229" s="113" t="s">
        <v>296</v>
      </c>
      <c r="N229" s="113" t="s">
        <v>297</v>
      </c>
      <c r="O229" s="113" t="s">
        <v>298</v>
      </c>
      <c r="P229" s="113" t="str">
        <f t="shared" si="23"/>
        <v>B</v>
      </c>
      <c r="Q229" s="113" t="s">
        <v>295</v>
      </c>
      <c r="R229" s="113" t="s">
        <v>296</v>
      </c>
      <c r="S229" s="177"/>
    </row>
    <row r="230" spans="1:19" ht="15">
      <c r="A230" s="113">
        <v>32</v>
      </c>
      <c r="B230" s="113" t="s">
        <v>1276</v>
      </c>
      <c r="C230" s="188" t="s">
        <v>447</v>
      </c>
      <c r="D230" s="203" t="s">
        <v>447</v>
      </c>
      <c r="E230" s="189" t="s">
        <v>208</v>
      </c>
      <c r="F230" s="189" t="s">
        <v>199</v>
      </c>
      <c r="G230" s="113">
        <v>5</v>
      </c>
      <c r="H230" s="113">
        <v>4</v>
      </c>
      <c r="I230" s="113">
        <v>1</v>
      </c>
      <c r="J230" s="114" t="s">
        <v>334</v>
      </c>
      <c r="K230" s="113" t="str">
        <f t="shared" si="22"/>
        <v>B</v>
      </c>
      <c r="L230" s="113" t="s">
        <v>295</v>
      </c>
      <c r="M230" s="113" t="s">
        <v>296</v>
      </c>
      <c r="N230" s="113" t="s">
        <v>297</v>
      </c>
      <c r="O230" s="113" t="s">
        <v>298</v>
      </c>
      <c r="P230" s="113" t="str">
        <f t="shared" si="23"/>
        <v>B</v>
      </c>
      <c r="Q230" s="113" t="s">
        <v>295</v>
      </c>
      <c r="R230" s="113" t="s">
        <v>296</v>
      </c>
      <c r="S230" s="177"/>
    </row>
    <row r="231" spans="1:19" ht="15">
      <c r="A231" s="122">
        <v>33</v>
      </c>
      <c r="B231" s="113" t="s">
        <v>1277</v>
      </c>
      <c r="C231" s="188" t="s">
        <v>323</v>
      </c>
      <c r="D231" s="203" t="s">
        <v>323</v>
      </c>
      <c r="E231" s="189" t="s">
        <v>208</v>
      </c>
      <c r="F231" s="189" t="s">
        <v>199</v>
      </c>
      <c r="G231" s="113">
        <v>6</v>
      </c>
      <c r="H231" s="113">
        <v>4</v>
      </c>
      <c r="I231" s="113">
        <v>1</v>
      </c>
      <c r="J231" s="114" t="s">
        <v>334</v>
      </c>
      <c r="K231" s="113" t="str">
        <f t="shared" ref="K231:K250" si="24">R231</f>
        <v>B</v>
      </c>
      <c r="L231" s="113" t="s">
        <v>295</v>
      </c>
      <c r="M231" s="113" t="s">
        <v>296</v>
      </c>
      <c r="N231" s="113" t="s">
        <v>297</v>
      </c>
      <c r="O231" s="113" t="s">
        <v>298</v>
      </c>
      <c r="P231" s="113" t="str">
        <f t="shared" ref="P231:P250" si="25">R231</f>
        <v>B</v>
      </c>
      <c r="Q231" s="113" t="s">
        <v>295</v>
      </c>
      <c r="R231" s="113" t="s">
        <v>296</v>
      </c>
      <c r="S231" s="177"/>
    </row>
    <row r="232" spans="1:19" ht="15">
      <c r="A232" s="113">
        <v>34</v>
      </c>
      <c r="B232" s="113" t="s">
        <v>1278</v>
      </c>
      <c r="C232" s="188" t="s">
        <v>1558</v>
      </c>
      <c r="D232" s="203" t="s">
        <v>1558</v>
      </c>
      <c r="E232" s="189" t="s">
        <v>199</v>
      </c>
      <c r="F232" s="189" t="s">
        <v>242</v>
      </c>
      <c r="G232" s="113">
        <v>6</v>
      </c>
      <c r="H232" s="113">
        <v>5</v>
      </c>
      <c r="I232" s="113">
        <v>1</v>
      </c>
      <c r="J232" s="114" t="s">
        <v>334</v>
      </c>
      <c r="K232" s="113" t="str">
        <f t="shared" si="24"/>
        <v>B</v>
      </c>
      <c r="L232" s="113" t="s">
        <v>295</v>
      </c>
      <c r="M232" s="113" t="s">
        <v>296</v>
      </c>
      <c r="N232" s="113" t="s">
        <v>297</v>
      </c>
      <c r="O232" s="113" t="s">
        <v>298</v>
      </c>
      <c r="P232" s="113" t="str">
        <f t="shared" si="25"/>
        <v>B</v>
      </c>
      <c r="Q232" s="113" t="s">
        <v>295</v>
      </c>
      <c r="R232" s="113" t="s">
        <v>296</v>
      </c>
      <c r="S232" s="177"/>
    </row>
    <row r="233" spans="1:19" ht="15">
      <c r="A233" s="122">
        <v>35</v>
      </c>
      <c r="B233" s="113" t="s">
        <v>1279</v>
      </c>
      <c r="C233" s="188" t="s">
        <v>458</v>
      </c>
      <c r="D233" s="203" t="s">
        <v>458</v>
      </c>
      <c r="E233" s="189" t="s">
        <v>199</v>
      </c>
      <c r="F233" s="189" t="s">
        <v>242</v>
      </c>
      <c r="G233" s="113">
        <v>6</v>
      </c>
      <c r="H233" s="113">
        <v>5</v>
      </c>
      <c r="I233" s="113">
        <v>1</v>
      </c>
      <c r="J233" s="114" t="s">
        <v>334</v>
      </c>
      <c r="K233" s="113" t="str">
        <f t="shared" si="24"/>
        <v>B</v>
      </c>
      <c r="L233" s="113" t="s">
        <v>295</v>
      </c>
      <c r="M233" s="113" t="s">
        <v>296</v>
      </c>
      <c r="N233" s="113" t="s">
        <v>297</v>
      </c>
      <c r="O233" s="113" t="s">
        <v>298</v>
      </c>
      <c r="P233" s="113" t="str">
        <f t="shared" si="25"/>
        <v>B</v>
      </c>
      <c r="Q233" s="113" t="s">
        <v>295</v>
      </c>
      <c r="R233" s="113" t="s">
        <v>296</v>
      </c>
      <c r="S233" s="177"/>
    </row>
    <row r="234" spans="1:19" ht="15">
      <c r="A234" s="113">
        <v>36</v>
      </c>
      <c r="B234" s="113" t="s">
        <v>1280</v>
      </c>
      <c r="C234" s="188" t="s">
        <v>459</v>
      </c>
      <c r="D234" s="203" t="s">
        <v>459</v>
      </c>
      <c r="E234" s="189" t="s">
        <v>199</v>
      </c>
      <c r="F234" s="189" t="s">
        <v>242</v>
      </c>
      <c r="G234" s="113">
        <v>12</v>
      </c>
      <c r="H234" s="113">
        <v>5</v>
      </c>
      <c r="I234" s="113">
        <v>1</v>
      </c>
      <c r="J234" s="114" t="s">
        <v>334</v>
      </c>
      <c r="K234" s="113" t="str">
        <f t="shared" si="24"/>
        <v>B</v>
      </c>
      <c r="L234" s="113" t="s">
        <v>295</v>
      </c>
      <c r="M234" s="113" t="s">
        <v>296</v>
      </c>
      <c r="N234" s="113" t="s">
        <v>297</v>
      </c>
      <c r="O234" s="113" t="s">
        <v>298</v>
      </c>
      <c r="P234" s="113" t="str">
        <f t="shared" si="25"/>
        <v>B</v>
      </c>
      <c r="Q234" s="113" t="s">
        <v>295</v>
      </c>
      <c r="R234" s="113" t="s">
        <v>296</v>
      </c>
      <c r="S234" s="177"/>
    </row>
    <row r="235" spans="1:19" ht="15">
      <c r="A235" s="122">
        <v>37</v>
      </c>
      <c r="B235" s="113" t="s">
        <v>1281</v>
      </c>
      <c r="C235" s="188" t="s">
        <v>200</v>
      </c>
      <c r="D235" s="203" t="s">
        <v>200</v>
      </c>
      <c r="E235" s="189" t="s">
        <v>242</v>
      </c>
      <c r="F235" s="189" t="s">
        <v>200</v>
      </c>
      <c r="G235" s="113">
        <v>8</v>
      </c>
      <c r="H235" s="113">
        <v>5</v>
      </c>
      <c r="I235" s="117"/>
      <c r="J235" s="114" t="s">
        <v>334</v>
      </c>
      <c r="K235" s="113" t="str">
        <f t="shared" si="24"/>
        <v>B</v>
      </c>
      <c r="L235" s="113" t="s">
        <v>295</v>
      </c>
      <c r="M235" s="113" t="s">
        <v>296</v>
      </c>
      <c r="N235" s="113" t="s">
        <v>297</v>
      </c>
      <c r="O235" s="113" t="s">
        <v>298</v>
      </c>
      <c r="P235" s="113" t="str">
        <f t="shared" si="25"/>
        <v>B</v>
      </c>
      <c r="Q235" s="113" t="s">
        <v>295</v>
      </c>
      <c r="R235" s="113" t="s">
        <v>296</v>
      </c>
      <c r="S235" s="177"/>
    </row>
    <row r="236" spans="1:19" ht="15">
      <c r="A236" s="113">
        <v>38</v>
      </c>
      <c r="B236" s="113" t="s">
        <v>1282</v>
      </c>
      <c r="C236" s="188" t="s">
        <v>327</v>
      </c>
      <c r="D236" s="203" t="s">
        <v>327</v>
      </c>
      <c r="E236" s="189" t="s">
        <v>203</v>
      </c>
      <c r="F236" s="189" t="s">
        <v>204</v>
      </c>
      <c r="G236" s="113">
        <v>17</v>
      </c>
      <c r="H236" s="113">
        <v>4</v>
      </c>
      <c r="I236" s="113">
        <v>1</v>
      </c>
      <c r="J236" s="114" t="s">
        <v>334</v>
      </c>
      <c r="K236" s="113" t="str">
        <f t="shared" si="24"/>
        <v>B</v>
      </c>
      <c r="L236" s="113" t="s">
        <v>295</v>
      </c>
      <c r="M236" s="113" t="s">
        <v>296</v>
      </c>
      <c r="N236" s="113" t="s">
        <v>297</v>
      </c>
      <c r="O236" s="113" t="s">
        <v>298</v>
      </c>
      <c r="P236" s="113" t="str">
        <f t="shared" si="25"/>
        <v>B</v>
      </c>
      <c r="Q236" s="113" t="s">
        <v>295</v>
      </c>
      <c r="R236" s="113" t="s">
        <v>296</v>
      </c>
      <c r="S236" s="177"/>
    </row>
    <row r="237" spans="1:19" ht="15">
      <c r="A237" s="122">
        <v>39</v>
      </c>
      <c r="B237" s="113" t="s">
        <v>1283</v>
      </c>
      <c r="C237" s="188" t="s">
        <v>448</v>
      </c>
      <c r="D237" s="203" t="s">
        <v>448</v>
      </c>
      <c r="E237" s="189" t="s">
        <v>203</v>
      </c>
      <c r="F237" s="189" t="s">
        <v>204</v>
      </c>
      <c r="G237" s="113">
        <v>20</v>
      </c>
      <c r="H237" s="113">
        <v>4</v>
      </c>
      <c r="I237" s="113">
        <v>2</v>
      </c>
      <c r="J237" s="114" t="s">
        <v>334</v>
      </c>
      <c r="K237" s="113" t="str">
        <f t="shared" si="24"/>
        <v>B</v>
      </c>
      <c r="L237" s="113" t="s">
        <v>295</v>
      </c>
      <c r="M237" s="113" t="s">
        <v>296</v>
      </c>
      <c r="N237" s="113" t="s">
        <v>297</v>
      </c>
      <c r="O237" s="113" t="s">
        <v>298</v>
      </c>
      <c r="P237" s="113" t="str">
        <f t="shared" si="25"/>
        <v>B</v>
      </c>
      <c r="Q237" s="113" t="s">
        <v>295</v>
      </c>
      <c r="R237" s="113" t="s">
        <v>296</v>
      </c>
      <c r="S237" s="177"/>
    </row>
    <row r="238" spans="1:19" ht="15">
      <c r="A238" s="113">
        <v>40</v>
      </c>
      <c r="B238" s="113" t="s">
        <v>1284</v>
      </c>
      <c r="C238" s="188" t="s">
        <v>449</v>
      </c>
      <c r="D238" s="203" t="s">
        <v>449</v>
      </c>
      <c r="E238" s="189" t="s">
        <v>203</v>
      </c>
      <c r="F238" s="189" t="s">
        <v>204</v>
      </c>
      <c r="G238" s="113">
        <v>18</v>
      </c>
      <c r="H238" s="113">
        <v>4</v>
      </c>
      <c r="I238" s="113">
        <v>1</v>
      </c>
      <c r="J238" s="114" t="s">
        <v>334</v>
      </c>
      <c r="K238" s="113" t="str">
        <f t="shared" si="24"/>
        <v>B</v>
      </c>
      <c r="L238" s="113" t="s">
        <v>295</v>
      </c>
      <c r="M238" s="113" t="s">
        <v>296</v>
      </c>
      <c r="N238" s="113" t="s">
        <v>297</v>
      </c>
      <c r="O238" s="113" t="s">
        <v>298</v>
      </c>
      <c r="P238" s="113" t="str">
        <f t="shared" si="25"/>
        <v>B</v>
      </c>
      <c r="Q238" s="113" t="s">
        <v>295</v>
      </c>
      <c r="R238" s="113" t="s">
        <v>296</v>
      </c>
      <c r="S238" s="177"/>
    </row>
    <row r="239" spans="1:19" ht="15">
      <c r="A239" s="122">
        <v>41</v>
      </c>
      <c r="B239" s="113" t="s">
        <v>1285</v>
      </c>
      <c r="C239" s="188" t="s">
        <v>450</v>
      </c>
      <c r="D239" s="203" t="s">
        <v>450</v>
      </c>
      <c r="E239" s="189" t="s">
        <v>204</v>
      </c>
      <c r="F239" s="189" t="s">
        <v>205</v>
      </c>
      <c r="G239" s="113">
        <v>72</v>
      </c>
      <c r="H239" s="113">
        <v>4</v>
      </c>
      <c r="I239" s="113">
        <v>3</v>
      </c>
      <c r="J239" s="114" t="s">
        <v>334</v>
      </c>
      <c r="K239" s="113" t="str">
        <f t="shared" si="24"/>
        <v>B</v>
      </c>
      <c r="L239" s="113" t="s">
        <v>295</v>
      </c>
      <c r="M239" s="113" t="s">
        <v>296</v>
      </c>
      <c r="N239" s="113" t="s">
        <v>297</v>
      </c>
      <c r="O239" s="113" t="s">
        <v>298</v>
      </c>
      <c r="P239" s="113" t="str">
        <f t="shared" si="25"/>
        <v>B</v>
      </c>
      <c r="Q239" s="113" t="s">
        <v>295</v>
      </c>
      <c r="R239" s="113" t="s">
        <v>296</v>
      </c>
      <c r="S239" s="177"/>
    </row>
    <row r="240" spans="1:19" ht="15">
      <c r="A240" s="113">
        <v>42</v>
      </c>
      <c r="B240" s="113" t="s">
        <v>1286</v>
      </c>
      <c r="C240" s="188" t="s">
        <v>451</v>
      </c>
      <c r="D240" s="203" t="s">
        <v>451</v>
      </c>
      <c r="E240" s="189" t="s">
        <v>204</v>
      </c>
      <c r="F240" s="189" t="s">
        <v>205</v>
      </c>
      <c r="G240" s="113">
        <v>10</v>
      </c>
      <c r="H240" s="113">
        <v>4</v>
      </c>
      <c r="I240" s="113">
        <v>1</v>
      </c>
      <c r="J240" s="114" t="s">
        <v>334</v>
      </c>
      <c r="K240" s="113" t="str">
        <f t="shared" si="24"/>
        <v>B</v>
      </c>
      <c r="L240" s="113" t="s">
        <v>295</v>
      </c>
      <c r="M240" s="113" t="s">
        <v>296</v>
      </c>
      <c r="N240" s="113" t="s">
        <v>297</v>
      </c>
      <c r="O240" s="113" t="s">
        <v>298</v>
      </c>
      <c r="P240" s="113" t="str">
        <f t="shared" si="25"/>
        <v>B</v>
      </c>
      <c r="Q240" s="113" t="s">
        <v>295</v>
      </c>
      <c r="R240" s="113" t="s">
        <v>296</v>
      </c>
      <c r="S240" s="177"/>
    </row>
    <row r="241" spans="1:19" ht="15">
      <c r="A241" s="122">
        <v>43</v>
      </c>
      <c r="B241" s="113" t="s">
        <v>1287</v>
      </c>
      <c r="C241" s="188" t="s">
        <v>452</v>
      </c>
      <c r="D241" s="203" t="s">
        <v>452</v>
      </c>
      <c r="E241" s="189" t="s">
        <v>204</v>
      </c>
      <c r="F241" s="189" t="s">
        <v>205</v>
      </c>
      <c r="G241" s="113">
        <v>13</v>
      </c>
      <c r="H241" s="113">
        <v>4</v>
      </c>
      <c r="I241" s="113">
        <v>1</v>
      </c>
      <c r="J241" s="114" t="s">
        <v>334</v>
      </c>
      <c r="K241" s="113" t="str">
        <f t="shared" si="24"/>
        <v>B</v>
      </c>
      <c r="L241" s="113" t="s">
        <v>295</v>
      </c>
      <c r="M241" s="113" t="s">
        <v>296</v>
      </c>
      <c r="N241" s="113" t="s">
        <v>297</v>
      </c>
      <c r="O241" s="113" t="s">
        <v>298</v>
      </c>
      <c r="P241" s="113" t="str">
        <f t="shared" si="25"/>
        <v>B</v>
      </c>
      <c r="Q241" s="113" t="s">
        <v>295</v>
      </c>
      <c r="R241" s="113" t="s">
        <v>296</v>
      </c>
      <c r="S241" s="177"/>
    </row>
    <row r="242" spans="1:19" ht="15">
      <c r="A242" s="113">
        <v>44</v>
      </c>
      <c r="B242" s="113" t="s">
        <v>1288</v>
      </c>
      <c r="C242" s="188" t="s">
        <v>453</v>
      </c>
      <c r="D242" s="203" t="s">
        <v>453</v>
      </c>
      <c r="E242" s="189" t="s">
        <v>204</v>
      </c>
      <c r="F242" s="189" t="s">
        <v>205</v>
      </c>
      <c r="G242" s="113">
        <v>8</v>
      </c>
      <c r="H242" s="113">
        <v>4</v>
      </c>
      <c r="I242" s="113">
        <v>2</v>
      </c>
      <c r="J242" s="114" t="s">
        <v>334</v>
      </c>
      <c r="K242" s="113" t="str">
        <f t="shared" si="24"/>
        <v>B</v>
      </c>
      <c r="L242" s="113" t="s">
        <v>295</v>
      </c>
      <c r="M242" s="113" t="s">
        <v>296</v>
      </c>
      <c r="N242" s="113" t="s">
        <v>297</v>
      </c>
      <c r="O242" s="113" t="s">
        <v>298</v>
      </c>
      <c r="P242" s="113" t="str">
        <f t="shared" si="25"/>
        <v>B</v>
      </c>
      <c r="Q242" s="113" t="s">
        <v>295</v>
      </c>
      <c r="R242" s="113" t="s">
        <v>296</v>
      </c>
      <c r="S242" s="177"/>
    </row>
    <row r="243" spans="1:19" ht="15">
      <c r="A243" s="122">
        <v>45</v>
      </c>
      <c r="B243" s="113" t="s">
        <v>1289</v>
      </c>
      <c r="C243" s="188" t="s">
        <v>454</v>
      </c>
      <c r="D243" s="203" t="s">
        <v>454</v>
      </c>
      <c r="E243" s="189" t="s">
        <v>201</v>
      </c>
      <c r="F243" s="189" t="s">
        <v>248</v>
      </c>
      <c r="G243" s="113">
        <v>5</v>
      </c>
      <c r="H243" s="113">
        <v>4</v>
      </c>
      <c r="I243" s="113">
        <v>1</v>
      </c>
      <c r="J243" s="114" t="s">
        <v>334</v>
      </c>
      <c r="K243" s="113" t="str">
        <f t="shared" si="24"/>
        <v>B</v>
      </c>
      <c r="L243" s="113" t="s">
        <v>295</v>
      </c>
      <c r="M243" s="113" t="s">
        <v>296</v>
      </c>
      <c r="N243" s="113" t="s">
        <v>297</v>
      </c>
      <c r="O243" s="113" t="s">
        <v>298</v>
      </c>
      <c r="P243" s="113" t="str">
        <f t="shared" si="25"/>
        <v>B</v>
      </c>
      <c r="Q243" s="113" t="s">
        <v>295</v>
      </c>
      <c r="R243" s="113" t="s">
        <v>296</v>
      </c>
      <c r="S243" s="177"/>
    </row>
    <row r="244" spans="1:19" ht="15">
      <c r="A244" s="113">
        <v>46</v>
      </c>
      <c r="B244" s="113" t="s">
        <v>1290</v>
      </c>
      <c r="C244" s="188" t="s">
        <v>455</v>
      </c>
      <c r="D244" s="203" t="s">
        <v>455</v>
      </c>
      <c r="E244" s="189" t="s">
        <v>201</v>
      </c>
      <c r="F244" s="189" t="s">
        <v>248</v>
      </c>
      <c r="G244" s="113">
        <v>4</v>
      </c>
      <c r="H244" s="113">
        <v>4</v>
      </c>
      <c r="I244" s="113">
        <v>1</v>
      </c>
      <c r="J244" s="114" t="s">
        <v>334</v>
      </c>
      <c r="K244" s="113" t="str">
        <f t="shared" si="24"/>
        <v>B</v>
      </c>
      <c r="L244" s="113" t="s">
        <v>295</v>
      </c>
      <c r="M244" s="113" t="s">
        <v>296</v>
      </c>
      <c r="N244" s="113" t="s">
        <v>297</v>
      </c>
      <c r="O244" s="113" t="s">
        <v>298</v>
      </c>
      <c r="P244" s="113" t="str">
        <f t="shared" si="25"/>
        <v>B</v>
      </c>
      <c r="Q244" s="113" t="s">
        <v>295</v>
      </c>
      <c r="R244" s="113" t="s">
        <v>296</v>
      </c>
      <c r="S244" s="177"/>
    </row>
    <row r="245" spans="1:19" ht="15">
      <c r="A245" s="122">
        <v>47</v>
      </c>
      <c r="B245" s="113" t="s">
        <v>1291</v>
      </c>
      <c r="C245" s="188" t="s">
        <v>456</v>
      </c>
      <c r="D245" s="203" t="s">
        <v>456</v>
      </c>
      <c r="E245" s="189" t="s">
        <v>201</v>
      </c>
      <c r="F245" s="189" t="s">
        <v>248</v>
      </c>
      <c r="G245" s="113">
        <v>6</v>
      </c>
      <c r="H245" s="113">
        <v>4</v>
      </c>
      <c r="I245" s="113">
        <v>2</v>
      </c>
      <c r="J245" s="114" t="s">
        <v>334</v>
      </c>
      <c r="K245" s="113" t="str">
        <f t="shared" si="24"/>
        <v>B</v>
      </c>
      <c r="L245" s="113" t="s">
        <v>295</v>
      </c>
      <c r="M245" s="113" t="s">
        <v>296</v>
      </c>
      <c r="N245" s="113" t="s">
        <v>297</v>
      </c>
      <c r="O245" s="113" t="s">
        <v>298</v>
      </c>
      <c r="P245" s="113" t="str">
        <f t="shared" si="25"/>
        <v>B</v>
      </c>
      <c r="Q245" s="113" t="s">
        <v>295</v>
      </c>
      <c r="R245" s="113" t="s">
        <v>296</v>
      </c>
      <c r="S245" s="177"/>
    </row>
    <row r="246" spans="1:19" ht="15">
      <c r="A246" s="113">
        <v>48</v>
      </c>
      <c r="B246" s="113" t="s">
        <v>1292</v>
      </c>
      <c r="C246" s="188" t="s">
        <v>401</v>
      </c>
      <c r="D246" s="203" t="s">
        <v>401</v>
      </c>
      <c r="E246" s="189" t="s">
        <v>201</v>
      </c>
      <c r="F246" s="189" t="s">
        <v>248</v>
      </c>
      <c r="G246" s="113">
        <v>6</v>
      </c>
      <c r="H246" s="113">
        <v>5</v>
      </c>
      <c r="I246" s="113">
        <v>1</v>
      </c>
      <c r="J246" s="114" t="s">
        <v>334</v>
      </c>
      <c r="K246" s="113" t="str">
        <f t="shared" si="24"/>
        <v>B</v>
      </c>
      <c r="L246" s="113" t="s">
        <v>295</v>
      </c>
      <c r="M246" s="113" t="s">
        <v>296</v>
      </c>
      <c r="N246" s="113" t="s">
        <v>297</v>
      </c>
      <c r="O246" s="113" t="s">
        <v>298</v>
      </c>
      <c r="P246" s="113" t="str">
        <f t="shared" si="25"/>
        <v>B</v>
      </c>
      <c r="Q246" s="113" t="s">
        <v>295</v>
      </c>
      <c r="R246" s="113" t="s">
        <v>296</v>
      </c>
      <c r="S246" s="177"/>
    </row>
    <row r="247" spans="1:19" ht="15">
      <c r="A247" s="122">
        <v>49</v>
      </c>
      <c r="B247" s="113" t="s">
        <v>1293</v>
      </c>
      <c r="C247" s="188" t="s">
        <v>400</v>
      </c>
      <c r="D247" s="203" t="s">
        <v>400</v>
      </c>
      <c r="E247" s="189" t="s">
        <v>201</v>
      </c>
      <c r="F247" s="189" t="s">
        <v>248</v>
      </c>
      <c r="G247" s="113">
        <v>8</v>
      </c>
      <c r="H247" s="113">
        <v>4</v>
      </c>
      <c r="I247" s="113">
        <v>1</v>
      </c>
      <c r="J247" s="114" t="s">
        <v>334</v>
      </c>
      <c r="K247" s="113" t="str">
        <f t="shared" si="24"/>
        <v>B</v>
      </c>
      <c r="L247" s="113" t="s">
        <v>295</v>
      </c>
      <c r="M247" s="113" t="s">
        <v>296</v>
      </c>
      <c r="N247" s="113" t="s">
        <v>297</v>
      </c>
      <c r="O247" s="113" t="s">
        <v>298</v>
      </c>
      <c r="P247" s="113" t="str">
        <f t="shared" si="25"/>
        <v>B</v>
      </c>
      <c r="Q247" s="113" t="s">
        <v>295</v>
      </c>
      <c r="R247" s="113" t="s">
        <v>296</v>
      </c>
      <c r="S247" s="177"/>
    </row>
    <row r="248" spans="1:19" ht="15">
      <c r="A248" s="113">
        <v>50</v>
      </c>
      <c r="B248" s="113" t="s">
        <v>1294</v>
      </c>
      <c r="C248" s="188" t="s">
        <v>457</v>
      </c>
      <c r="D248" s="203" t="s">
        <v>457</v>
      </c>
      <c r="E248" s="189" t="s">
        <v>201</v>
      </c>
      <c r="F248" s="189" t="s">
        <v>248</v>
      </c>
      <c r="G248" s="113">
        <v>11</v>
      </c>
      <c r="H248" s="113">
        <v>4</v>
      </c>
      <c r="I248" s="113">
        <v>1</v>
      </c>
      <c r="J248" s="114" t="s">
        <v>334</v>
      </c>
      <c r="K248" s="113" t="str">
        <f t="shared" si="24"/>
        <v>B</v>
      </c>
      <c r="L248" s="113" t="s">
        <v>295</v>
      </c>
      <c r="M248" s="113" t="s">
        <v>296</v>
      </c>
      <c r="N248" s="113" t="s">
        <v>297</v>
      </c>
      <c r="O248" s="113" t="s">
        <v>298</v>
      </c>
      <c r="P248" s="113" t="str">
        <f t="shared" si="25"/>
        <v>B</v>
      </c>
      <c r="Q248" s="113" t="s">
        <v>295</v>
      </c>
      <c r="R248" s="113" t="s">
        <v>296</v>
      </c>
      <c r="S248" s="177"/>
    </row>
    <row r="249" spans="1:19" ht="15">
      <c r="A249" s="122">
        <v>51</v>
      </c>
      <c r="B249" s="113" t="s">
        <v>1295</v>
      </c>
      <c r="C249" s="188" t="s">
        <v>1559</v>
      </c>
      <c r="D249" s="203" t="s">
        <v>1559</v>
      </c>
      <c r="E249" s="189" t="s">
        <v>248</v>
      </c>
      <c r="F249" s="189" t="s">
        <v>198</v>
      </c>
      <c r="G249" s="113">
        <v>2</v>
      </c>
      <c r="H249" s="113">
        <v>4</v>
      </c>
      <c r="I249" s="113">
        <v>1</v>
      </c>
      <c r="J249" s="114" t="s">
        <v>334</v>
      </c>
      <c r="K249" s="113" t="str">
        <f t="shared" si="24"/>
        <v>B</v>
      </c>
      <c r="L249" s="113" t="s">
        <v>295</v>
      </c>
      <c r="M249" s="113" t="s">
        <v>296</v>
      </c>
      <c r="N249" s="113" t="s">
        <v>297</v>
      </c>
      <c r="O249" s="113" t="s">
        <v>298</v>
      </c>
      <c r="P249" s="113" t="str">
        <f t="shared" si="25"/>
        <v>B</v>
      </c>
      <c r="Q249" s="113" t="s">
        <v>295</v>
      </c>
      <c r="R249" s="113" t="s">
        <v>296</v>
      </c>
      <c r="S249" s="177"/>
    </row>
    <row r="250" spans="1:19" ht="15">
      <c r="A250" s="113">
        <v>52</v>
      </c>
      <c r="B250" s="136" t="s">
        <v>1296</v>
      </c>
      <c r="C250" s="195" t="s">
        <v>198</v>
      </c>
      <c r="D250" s="204" t="s">
        <v>198</v>
      </c>
      <c r="E250" s="197" t="s">
        <v>248</v>
      </c>
      <c r="F250" s="197" t="s">
        <v>198</v>
      </c>
      <c r="G250" s="136">
        <v>4</v>
      </c>
      <c r="H250" s="136">
        <v>4</v>
      </c>
      <c r="I250" s="136">
        <v>1</v>
      </c>
      <c r="J250" s="139" t="s">
        <v>334</v>
      </c>
      <c r="K250" s="136" t="str">
        <f t="shared" si="24"/>
        <v>B</v>
      </c>
      <c r="L250" s="136" t="s">
        <v>295</v>
      </c>
      <c r="M250" s="136" t="s">
        <v>296</v>
      </c>
      <c r="N250" s="113" t="s">
        <v>297</v>
      </c>
      <c r="O250" s="113" t="s">
        <v>298</v>
      </c>
      <c r="P250" s="113" t="str">
        <f t="shared" si="25"/>
        <v>B</v>
      </c>
      <c r="Q250" s="113" t="s">
        <v>295</v>
      </c>
      <c r="R250" s="113" t="s">
        <v>296</v>
      </c>
      <c r="S250" s="178"/>
    </row>
    <row r="251" spans="1:19" ht="13.5">
      <c r="A251" s="463" t="s">
        <v>1656</v>
      </c>
      <c r="B251" s="464"/>
      <c r="C251" s="464"/>
      <c r="D251" s="464"/>
      <c r="E251" s="464"/>
      <c r="F251" s="464"/>
      <c r="G251" s="464"/>
      <c r="H251" s="464"/>
      <c r="I251" s="464"/>
      <c r="J251" s="464"/>
      <c r="K251" s="464"/>
      <c r="L251" s="464"/>
      <c r="M251" s="464"/>
      <c r="N251" s="464"/>
      <c r="O251" s="464"/>
      <c r="P251" s="464"/>
      <c r="Q251" s="464"/>
      <c r="R251" s="464"/>
      <c r="S251" s="465"/>
    </row>
    <row r="252" spans="1:19" ht="14.25">
      <c r="A252" s="172" t="s">
        <v>460</v>
      </c>
      <c r="B252" s="128" t="s">
        <v>461</v>
      </c>
      <c r="C252" s="140"/>
      <c r="D252" s="130"/>
      <c r="E252" s="130"/>
      <c r="F252" s="131"/>
      <c r="G252" s="132"/>
      <c r="H252" s="132"/>
      <c r="I252" s="132"/>
      <c r="J252" s="133"/>
      <c r="K252" s="132"/>
      <c r="L252" s="132"/>
      <c r="M252" s="132"/>
      <c r="N252" s="132"/>
      <c r="O252" s="132"/>
      <c r="P252" s="132"/>
      <c r="Q252" s="132"/>
      <c r="R252" s="132"/>
      <c r="S252" s="134"/>
    </row>
    <row r="253" spans="1:19" ht="15">
      <c r="A253" s="122">
        <v>1</v>
      </c>
      <c r="B253" s="122" t="s">
        <v>1443</v>
      </c>
      <c r="C253" s="184" t="s">
        <v>1603</v>
      </c>
      <c r="D253" s="112"/>
      <c r="E253" s="185" t="s">
        <v>74</v>
      </c>
      <c r="F253" s="185" t="s">
        <v>512</v>
      </c>
      <c r="G253" s="111">
        <v>80</v>
      </c>
      <c r="H253" s="111">
        <v>12</v>
      </c>
      <c r="I253" s="111">
        <v>1</v>
      </c>
      <c r="J253" s="187" t="s">
        <v>334</v>
      </c>
      <c r="K253" s="111" t="str">
        <f t="shared" ref="K253:K287" si="26">R253</f>
        <v>B</v>
      </c>
      <c r="L253" s="111" t="s">
        <v>295</v>
      </c>
      <c r="M253" s="111" t="s">
        <v>296</v>
      </c>
      <c r="N253" s="111" t="s">
        <v>297</v>
      </c>
      <c r="O253" s="111" t="s">
        <v>298</v>
      </c>
      <c r="P253" s="111" t="str">
        <f t="shared" ref="P253:P287" si="27">R253</f>
        <v>B</v>
      </c>
      <c r="Q253" s="111" t="s">
        <v>295</v>
      </c>
      <c r="R253" s="111" t="s">
        <v>296</v>
      </c>
      <c r="S253" s="176"/>
    </row>
    <row r="254" spans="1:19" ht="15">
      <c r="A254" s="113">
        <v>2</v>
      </c>
      <c r="B254" s="113" t="s">
        <v>1444</v>
      </c>
      <c r="C254" s="188" t="s">
        <v>471</v>
      </c>
      <c r="D254" s="114"/>
      <c r="E254" s="189" t="s">
        <v>96</v>
      </c>
      <c r="F254" s="189" t="s">
        <v>97</v>
      </c>
      <c r="G254" s="113">
        <v>5</v>
      </c>
      <c r="H254" s="113">
        <v>3.3</v>
      </c>
      <c r="I254" s="113">
        <v>1</v>
      </c>
      <c r="J254" s="191" t="s">
        <v>334</v>
      </c>
      <c r="K254" s="113" t="str">
        <f t="shared" si="26"/>
        <v>B</v>
      </c>
      <c r="L254" s="113" t="s">
        <v>295</v>
      </c>
      <c r="M254" s="113" t="s">
        <v>296</v>
      </c>
      <c r="N254" s="113" t="s">
        <v>297</v>
      </c>
      <c r="O254" s="113" t="s">
        <v>298</v>
      </c>
      <c r="P254" s="113" t="str">
        <f t="shared" si="27"/>
        <v>B</v>
      </c>
      <c r="Q254" s="113" t="s">
        <v>295</v>
      </c>
      <c r="R254" s="113" t="s">
        <v>296</v>
      </c>
      <c r="S254" s="177"/>
    </row>
    <row r="255" spans="1:19" ht="15">
      <c r="A255" s="122">
        <v>3</v>
      </c>
      <c r="B255" s="122" t="s">
        <v>1445</v>
      </c>
      <c r="C255" s="188" t="s">
        <v>1604</v>
      </c>
      <c r="D255" s="114"/>
      <c r="E255" s="189" t="s">
        <v>97</v>
      </c>
      <c r="F255" s="189" t="s">
        <v>139</v>
      </c>
      <c r="G255" s="113">
        <v>6</v>
      </c>
      <c r="H255" s="113">
        <v>6</v>
      </c>
      <c r="I255" s="113">
        <v>1</v>
      </c>
      <c r="J255" s="191" t="s">
        <v>334</v>
      </c>
      <c r="K255" s="113" t="str">
        <f t="shared" si="26"/>
        <v>B</v>
      </c>
      <c r="L255" s="113" t="s">
        <v>295</v>
      </c>
      <c r="M255" s="113" t="s">
        <v>296</v>
      </c>
      <c r="N255" s="113" t="s">
        <v>297</v>
      </c>
      <c r="O255" s="113" t="s">
        <v>298</v>
      </c>
      <c r="P255" s="113" t="str">
        <f t="shared" si="27"/>
        <v>B</v>
      </c>
      <c r="Q255" s="113" t="s">
        <v>295</v>
      </c>
      <c r="R255" s="113" t="s">
        <v>296</v>
      </c>
      <c r="S255" s="177"/>
    </row>
    <row r="256" spans="1:19" ht="15">
      <c r="A256" s="113">
        <v>4</v>
      </c>
      <c r="B256" s="113" t="s">
        <v>1446</v>
      </c>
      <c r="C256" s="188" t="s">
        <v>1605</v>
      </c>
      <c r="D256" s="114"/>
      <c r="E256" s="189" t="s">
        <v>91</v>
      </c>
      <c r="F256" s="189" t="s">
        <v>139</v>
      </c>
      <c r="G256" s="113">
        <v>6</v>
      </c>
      <c r="H256" s="113">
        <v>6</v>
      </c>
      <c r="I256" s="113">
        <v>1</v>
      </c>
      <c r="J256" s="191" t="s">
        <v>334</v>
      </c>
      <c r="K256" s="113" t="str">
        <f t="shared" si="26"/>
        <v>B</v>
      </c>
      <c r="L256" s="113" t="s">
        <v>295</v>
      </c>
      <c r="M256" s="113" t="s">
        <v>296</v>
      </c>
      <c r="N256" s="113" t="s">
        <v>297</v>
      </c>
      <c r="O256" s="113" t="s">
        <v>298</v>
      </c>
      <c r="P256" s="113" t="str">
        <f t="shared" si="27"/>
        <v>B</v>
      </c>
      <c r="Q256" s="113" t="s">
        <v>295</v>
      </c>
      <c r="R256" s="113" t="s">
        <v>296</v>
      </c>
      <c r="S256" s="177"/>
    </row>
    <row r="257" spans="1:19" ht="15">
      <c r="A257" s="122">
        <v>5</v>
      </c>
      <c r="B257" s="122" t="s">
        <v>1447</v>
      </c>
      <c r="C257" s="188" t="s">
        <v>1606</v>
      </c>
      <c r="D257" s="114"/>
      <c r="E257" s="189" t="s">
        <v>74</v>
      </c>
      <c r="F257" s="189" t="s">
        <v>139</v>
      </c>
      <c r="G257" s="113">
        <v>6</v>
      </c>
      <c r="H257" s="113">
        <v>3</v>
      </c>
      <c r="I257" s="113">
        <v>2</v>
      </c>
      <c r="J257" s="191" t="s">
        <v>334</v>
      </c>
      <c r="K257" s="113" t="str">
        <f t="shared" si="26"/>
        <v>B</v>
      </c>
      <c r="L257" s="113" t="s">
        <v>295</v>
      </c>
      <c r="M257" s="113" t="s">
        <v>296</v>
      </c>
      <c r="N257" s="113" t="s">
        <v>297</v>
      </c>
      <c r="O257" s="113" t="s">
        <v>298</v>
      </c>
      <c r="P257" s="113" t="str">
        <f t="shared" si="27"/>
        <v>B</v>
      </c>
      <c r="Q257" s="113" t="s">
        <v>295</v>
      </c>
      <c r="R257" s="113" t="s">
        <v>296</v>
      </c>
      <c r="S257" s="177"/>
    </row>
    <row r="258" spans="1:19" ht="15">
      <c r="A258" s="113">
        <v>6</v>
      </c>
      <c r="B258" s="113" t="s">
        <v>1448</v>
      </c>
      <c r="C258" s="188" t="s">
        <v>469</v>
      </c>
      <c r="D258" s="114"/>
      <c r="E258" s="189" t="s">
        <v>74</v>
      </c>
      <c r="F258" s="189" t="s">
        <v>596</v>
      </c>
      <c r="G258" s="113">
        <v>6.8</v>
      </c>
      <c r="H258" s="113">
        <v>6.6</v>
      </c>
      <c r="I258" s="113">
        <v>1</v>
      </c>
      <c r="J258" s="191" t="s">
        <v>334</v>
      </c>
      <c r="K258" s="113" t="str">
        <f t="shared" si="26"/>
        <v>B</v>
      </c>
      <c r="L258" s="113" t="s">
        <v>295</v>
      </c>
      <c r="M258" s="113" t="s">
        <v>296</v>
      </c>
      <c r="N258" s="113" t="s">
        <v>297</v>
      </c>
      <c r="O258" s="113" t="s">
        <v>298</v>
      </c>
      <c r="P258" s="113" t="str">
        <f t="shared" si="27"/>
        <v>B</v>
      </c>
      <c r="Q258" s="113" t="s">
        <v>295</v>
      </c>
      <c r="R258" s="113" t="s">
        <v>296</v>
      </c>
      <c r="S258" s="177"/>
    </row>
    <row r="259" spans="1:19" ht="15">
      <c r="A259" s="122">
        <v>7</v>
      </c>
      <c r="B259" s="122" t="s">
        <v>1449</v>
      </c>
      <c r="C259" s="188" t="s">
        <v>478</v>
      </c>
      <c r="D259" s="114"/>
      <c r="E259" s="189" t="s">
        <v>74</v>
      </c>
      <c r="F259" s="189" t="s">
        <v>596</v>
      </c>
      <c r="G259" s="113">
        <v>5.2</v>
      </c>
      <c r="H259" s="113">
        <v>5</v>
      </c>
      <c r="I259" s="113">
        <v>1</v>
      </c>
      <c r="J259" s="191" t="s">
        <v>334</v>
      </c>
      <c r="K259" s="113" t="str">
        <f t="shared" si="26"/>
        <v>R</v>
      </c>
      <c r="L259" s="113" t="s">
        <v>295</v>
      </c>
      <c r="M259" s="113" t="s">
        <v>296</v>
      </c>
      <c r="N259" s="113" t="s">
        <v>297</v>
      </c>
      <c r="O259" s="113" t="s">
        <v>298</v>
      </c>
      <c r="P259" s="113" t="str">
        <f t="shared" si="27"/>
        <v>R</v>
      </c>
      <c r="Q259" s="113" t="s">
        <v>295</v>
      </c>
      <c r="R259" s="113" t="s">
        <v>313</v>
      </c>
      <c r="S259" s="177"/>
    </row>
    <row r="260" spans="1:19" ht="15">
      <c r="A260" s="113">
        <v>8</v>
      </c>
      <c r="B260" s="113" t="s">
        <v>1450</v>
      </c>
      <c r="C260" s="188" t="s">
        <v>479</v>
      </c>
      <c r="D260" s="114"/>
      <c r="E260" s="189" t="s">
        <v>140</v>
      </c>
      <c r="F260" s="189" t="s">
        <v>233</v>
      </c>
      <c r="G260" s="113">
        <v>118.4</v>
      </c>
      <c r="H260" s="113">
        <v>5.7</v>
      </c>
      <c r="I260" s="113">
        <v>1</v>
      </c>
      <c r="J260" s="191" t="s">
        <v>480</v>
      </c>
      <c r="K260" s="113" t="str">
        <f t="shared" si="26"/>
        <v>B</v>
      </c>
      <c r="L260" s="113" t="s">
        <v>295</v>
      </c>
      <c r="M260" s="113" t="s">
        <v>296</v>
      </c>
      <c r="N260" s="113" t="s">
        <v>297</v>
      </c>
      <c r="O260" s="113" t="s">
        <v>298</v>
      </c>
      <c r="P260" s="113" t="str">
        <f t="shared" si="27"/>
        <v>B</v>
      </c>
      <c r="Q260" s="113" t="s">
        <v>295</v>
      </c>
      <c r="R260" s="113" t="s">
        <v>296</v>
      </c>
      <c r="S260" s="177"/>
    </row>
    <row r="261" spans="1:19" ht="15">
      <c r="A261" s="122">
        <v>9</v>
      </c>
      <c r="B261" s="122" t="s">
        <v>1451</v>
      </c>
      <c r="C261" s="188" t="s">
        <v>481</v>
      </c>
      <c r="D261" s="114"/>
      <c r="E261" s="189" t="s">
        <v>140</v>
      </c>
      <c r="F261" s="189" t="s">
        <v>233</v>
      </c>
      <c r="G261" s="113">
        <v>5</v>
      </c>
      <c r="H261" s="113">
        <v>5</v>
      </c>
      <c r="I261" s="113">
        <v>1</v>
      </c>
      <c r="J261" s="191" t="s">
        <v>334</v>
      </c>
      <c r="K261" s="113" t="str">
        <f t="shared" si="26"/>
        <v>B</v>
      </c>
      <c r="L261" s="113" t="s">
        <v>295</v>
      </c>
      <c r="M261" s="113" t="s">
        <v>296</v>
      </c>
      <c r="N261" s="113" t="s">
        <v>297</v>
      </c>
      <c r="O261" s="113" t="s">
        <v>298</v>
      </c>
      <c r="P261" s="113" t="str">
        <f t="shared" si="27"/>
        <v>B</v>
      </c>
      <c r="Q261" s="113" t="s">
        <v>295</v>
      </c>
      <c r="R261" s="113" t="s">
        <v>296</v>
      </c>
      <c r="S261" s="177"/>
    </row>
    <row r="262" spans="1:19" ht="15">
      <c r="A262" s="113">
        <v>10</v>
      </c>
      <c r="B262" s="113" t="s">
        <v>1452</v>
      </c>
      <c r="C262" s="188" t="s">
        <v>472</v>
      </c>
      <c r="D262" s="114"/>
      <c r="E262" s="189" t="s">
        <v>595</v>
      </c>
      <c r="F262" s="189" t="s">
        <v>68</v>
      </c>
      <c r="G262" s="113">
        <v>2.5</v>
      </c>
      <c r="H262" s="113">
        <v>6</v>
      </c>
      <c r="I262" s="113">
        <v>1</v>
      </c>
      <c r="J262" s="191" t="s">
        <v>334</v>
      </c>
      <c r="K262" s="113" t="str">
        <f t="shared" si="26"/>
        <v>B</v>
      </c>
      <c r="L262" s="113" t="s">
        <v>295</v>
      </c>
      <c r="M262" s="113" t="s">
        <v>296</v>
      </c>
      <c r="N262" s="113" t="s">
        <v>297</v>
      </c>
      <c r="O262" s="113" t="s">
        <v>298</v>
      </c>
      <c r="P262" s="113" t="str">
        <f t="shared" si="27"/>
        <v>B</v>
      </c>
      <c r="Q262" s="113" t="s">
        <v>295</v>
      </c>
      <c r="R262" s="113" t="s">
        <v>296</v>
      </c>
      <c r="S262" s="177"/>
    </row>
    <row r="263" spans="1:19" ht="15">
      <c r="A263" s="122">
        <v>11</v>
      </c>
      <c r="B263" s="122" t="s">
        <v>1453</v>
      </c>
      <c r="C263" s="188" t="s">
        <v>473</v>
      </c>
      <c r="D263" s="114"/>
      <c r="E263" s="189" t="s">
        <v>595</v>
      </c>
      <c r="F263" s="189" t="s">
        <v>68</v>
      </c>
      <c r="G263" s="113">
        <v>16.5</v>
      </c>
      <c r="H263" s="113">
        <v>5</v>
      </c>
      <c r="I263" s="113">
        <v>1</v>
      </c>
      <c r="J263" s="191" t="s">
        <v>334</v>
      </c>
      <c r="K263" s="113" t="str">
        <f t="shared" si="26"/>
        <v>S</v>
      </c>
      <c r="L263" s="113" t="s">
        <v>295</v>
      </c>
      <c r="M263" s="113" t="s">
        <v>296</v>
      </c>
      <c r="N263" s="113" t="s">
        <v>297</v>
      </c>
      <c r="O263" s="113" t="s">
        <v>298</v>
      </c>
      <c r="P263" s="113" t="str">
        <f t="shared" si="27"/>
        <v>S</v>
      </c>
      <c r="Q263" s="113" t="s">
        <v>295</v>
      </c>
      <c r="R263" s="113" t="s">
        <v>310</v>
      </c>
      <c r="S263" s="177"/>
    </row>
    <row r="264" spans="1:19" ht="15">
      <c r="A264" s="113">
        <v>12</v>
      </c>
      <c r="B264" s="113" t="s">
        <v>1454</v>
      </c>
      <c r="C264" s="188" t="s">
        <v>474</v>
      </c>
      <c r="D264" s="114"/>
      <c r="E264" s="189" t="s">
        <v>595</v>
      </c>
      <c r="F264" s="189" t="s">
        <v>68</v>
      </c>
      <c r="G264" s="113">
        <v>2.5</v>
      </c>
      <c r="H264" s="113">
        <v>6</v>
      </c>
      <c r="I264" s="113">
        <v>1</v>
      </c>
      <c r="J264" s="191" t="s">
        <v>334</v>
      </c>
      <c r="K264" s="113" t="str">
        <f t="shared" si="26"/>
        <v>B</v>
      </c>
      <c r="L264" s="113" t="s">
        <v>295</v>
      </c>
      <c r="M264" s="113" t="s">
        <v>296</v>
      </c>
      <c r="N264" s="113" t="s">
        <v>297</v>
      </c>
      <c r="O264" s="113" t="s">
        <v>298</v>
      </c>
      <c r="P264" s="113" t="str">
        <f t="shared" si="27"/>
        <v>B</v>
      </c>
      <c r="Q264" s="113" t="s">
        <v>295</v>
      </c>
      <c r="R264" s="113" t="s">
        <v>296</v>
      </c>
      <c r="S264" s="177"/>
    </row>
    <row r="265" spans="1:19" ht="15">
      <c r="A265" s="122">
        <v>13</v>
      </c>
      <c r="B265" s="122" t="s">
        <v>1455</v>
      </c>
      <c r="C265" s="188" t="s">
        <v>475</v>
      </c>
      <c r="D265" s="114"/>
      <c r="E265" s="189" t="s">
        <v>595</v>
      </c>
      <c r="F265" s="189" t="s">
        <v>68</v>
      </c>
      <c r="G265" s="113">
        <v>2.5</v>
      </c>
      <c r="H265" s="113">
        <v>6</v>
      </c>
      <c r="I265" s="113">
        <v>1</v>
      </c>
      <c r="J265" s="191" t="s">
        <v>334</v>
      </c>
      <c r="K265" s="113" t="str">
        <f t="shared" si="26"/>
        <v>B</v>
      </c>
      <c r="L265" s="113" t="s">
        <v>295</v>
      </c>
      <c r="M265" s="113" t="s">
        <v>296</v>
      </c>
      <c r="N265" s="113" t="s">
        <v>297</v>
      </c>
      <c r="O265" s="113" t="s">
        <v>298</v>
      </c>
      <c r="P265" s="113" t="str">
        <f t="shared" si="27"/>
        <v>B</v>
      </c>
      <c r="Q265" s="113" t="s">
        <v>295</v>
      </c>
      <c r="R265" s="113" t="s">
        <v>296</v>
      </c>
      <c r="S265" s="177"/>
    </row>
    <row r="266" spans="1:19" ht="15">
      <c r="A266" s="113">
        <v>14</v>
      </c>
      <c r="B266" s="113" t="s">
        <v>1456</v>
      </c>
      <c r="C266" s="188" t="s">
        <v>476</v>
      </c>
      <c r="D266" s="114"/>
      <c r="E266" s="189" t="s">
        <v>595</v>
      </c>
      <c r="F266" s="189" t="s">
        <v>68</v>
      </c>
      <c r="G266" s="113">
        <v>2.5</v>
      </c>
      <c r="H266" s="113">
        <v>6</v>
      </c>
      <c r="I266" s="113">
        <v>1</v>
      </c>
      <c r="J266" s="191" t="s">
        <v>334</v>
      </c>
      <c r="K266" s="113" t="str">
        <f t="shared" si="26"/>
        <v>B</v>
      </c>
      <c r="L266" s="113" t="s">
        <v>295</v>
      </c>
      <c r="M266" s="113" t="s">
        <v>296</v>
      </c>
      <c r="N266" s="113" t="s">
        <v>297</v>
      </c>
      <c r="O266" s="113" t="s">
        <v>298</v>
      </c>
      <c r="P266" s="113" t="str">
        <f t="shared" si="27"/>
        <v>B</v>
      </c>
      <c r="Q266" s="113" t="s">
        <v>295</v>
      </c>
      <c r="R266" s="113" t="s">
        <v>296</v>
      </c>
      <c r="S266" s="177"/>
    </row>
    <row r="267" spans="1:19" ht="15">
      <c r="A267" s="122">
        <v>15</v>
      </c>
      <c r="B267" s="122" t="s">
        <v>1457</v>
      </c>
      <c r="C267" s="188" t="s">
        <v>477</v>
      </c>
      <c r="D267" s="114"/>
      <c r="E267" s="189" t="s">
        <v>595</v>
      </c>
      <c r="F267" s="189" t="s">
        <v>68</v>
      </c>
      <c r="G267" s="113">
        <v>3</v>
      </c>
      <c r="H267" s="113">
        <v>6</v>
      </c>
      <c r="I267" s="113">
        <v>1</v>
      </c>
      <c r="J267" s="191" t="s">
        <v>334</v>
      </c>
      <c r="K267" s="113" t="str">
        <f t="shared" si="26"/>
        <v>B</v>
      </c>
      <c r="L267" s="113" t="s">
        <v>295</v>
      </c>
      <c r="M267" s="113" t="s">
        <v>296</v>
      </c>
      <c r="N267" s="113" t="s">
        <v>297</v>
      </c>
      <c r="O267" s="113" t="s">
        <v>298</v>
      </c>
      <c r="P267" s="113" t="str">
        <f t="shared" si="27"/>
        <v>B</v>
      </c>
      <c r="Q267" s="113" t="s">
        <v>295</v>
      </c>
      <c r="R267" s="113" t="s">
        <v>296</v>
      </c>
      <c r="S267" s="177"/>
    </row>
    <row r="268" spans="1:19" ht="15">
      <c r="A268" s="113">
        <v>16</v>
      </c>
      <c r="B268" s="113" t="s">
        <v>1458</v>
      </c>
      <c r="C268" s="188" t="s">
        <v>464</v>
      </c>
      <c r="D268" s="114"/>
      <c r="E268" s="189" t="s">
        <v>77</v>
      </c>
      <c r="F268" s="189" t="s">
        <v>63</v>
      </c>
      <c r="G268" s="113">
        <v>7.8</v>
      </c>
      <c r="H268" s="113">
        <v>7</v>
      </c>
      <c r="I268" s="113">
        <v>1</v>
      </c>
      <c r="J268" s="191" t="s">
        <v>334</v>
      </c>
      <c r="K268" s="113" t="str">
        <f t="shared" si="26"/>
        <v>B</v>
      </c>
      <c r="L268" s="113" t="s">
        <v>295</v>
      </c>
      <c r="M268" s="113" t="s">
        <v>296</v>
      </c>
      <c r="N268" s="113" t="s">
        <v>297</v>
      </c>
      <c r="O268" s="113" t="s">
        <v>298</v>
      </c>
      <c r="P268" s="113" t="str">
        <f t="shared" si="27"/>
        <v>B</v>
      </c>
      <c r="Q268" s="113" t="s">
        <v>295</v>
      </c>
      <c r="R268" s="113" t="s">
        <v>296</v>
      </c>
      <c r="S268" s="177"/>
    </row>
    <row r="269" spans="1:19" ht="15">
      <c r="A269" s="122">
        <v>17</v>
      </c>
      <c r="B269" s="122" t="s">
        <v>1459</v>
      </c>
      <c r="C269" s="188" t="s">
        <v>465</v>
      </c>
      <c r="D269" s="114"/>
      <c r="E269" s="189" t="s">
        <v>77</v>
      </c>
      <c r="F269" s="189" t="s">
        <v>63</v>
      </c>
      <c r="G269" s="113">
        <v>12.6</v>
      </c>
      <c r="H269" s="113">
        <v>6.8</v>
      </c>
      <c r="I269" s="113">
        <v>1</v>
      </c>
      <c r="J269" s="191" t="s">
        <v>334</v>
      </c>
      <c r="K269" s="113" t="str">
        <f t="shared" si="26"/>
        <v>B</v>
      </c>
      <c r="L269" s="113" t="s">
        <v>295</v>
      </c>
      <c r="M269" s="113" t="s">
        <v>296</v>
      </c>
      <c r="N269" s="113" t="s">
        <v>297</v>
      </c>
      <c r="O269" s="113" t="s">
        <v>298</v>
      </c>
      <c r="P269" s="113" t="str">
        <f t="shared" si="27"/>
        <v>B</v>
      </c>
      <c r="Q269" s="113" t="s">
        <v>295</v>
      </c>
      <c r="R269" s="113" t="s">
        <v>296</v>
      </c>
      <c r="S269" s="177"/>
    </row>
    <row r="270" spans="1:19" ht="15">
      <c r="A270" s="113">
        <v>18</v>
      </c>
      <c r="B270" s="113" t="s">
        <v>1460</v>
      </c>
      <c r="C270" s="188" t="s">
        <v>466</v>
      </c>
      <c r="D270" s="114"/>
      <c r="E270" s="189" t="s">
        <v>77</v>
      </c>
      <c r="F270" s="189" t="s">
        <v>63</v>
      </c>
      <c r="G270" s="113">
        <v>10.3</v>
      </c>
      <c r="H270" s="113">
        <v>6</v>
      </c>
      <c r="I270" s="113">
        <v>1</v>
      </c>
      <c r="J270" s="191" t="s">
        <v>334</v>
      </c>
      <c r="K270" s="113" t="str">
        <f t="shared" si="26"/>
        <v>B</v>
      </c>
      <c r="L270" s="113" t="s">
        <v>295</v>
      </c>
      <c r="M270" s="113" t="s">
        <v>296</v>
      </c>
      <c r="N270" s="113" t="s">
        <v>297</v>
      </c>
      <c r="O270" s="113" t="s">
        <v>298</v>
      </c>
      <c r="P270" s="113" t="str">
        <f t="shared" si="27"/>
        <v>B</v>
      </c>
      <c r="Q270" s="113" t="s">
        <v>295</v>
      </c>
      <c r="R270" s="113" t="s">
        <v>296</v>
      </c>
      <c r="S270" s="177"/>
    </row>
    <row r="271" spans="1:19" ht="15">
      <c r="A271" s="122">
        <v>19</v>
      </c>
      <c r="B271" s="122" t="s">
        <v>1461</v>
      </c>
      <c r="C271" s="188" t="s">
        <v>467</v>
      </c>
      <c r="D271" s="114"/>
      <c r="E271" s="189" t="s">
        <v>77</v>
      </c>
      <c r="F271" s="189" t="s">
        <v>63</v>
      </c>
      <c r="G271" s="113">
        <v>3.6</v>
      </c>
      <c r="H271" s="113">
        <v>6</v>
      </c>
      <c r="I271" s="113">
        <v>1</v>
      </c>
      <c r="J271" s="191" t="s">
        <v>334</v>
      </c>
      <c r="K271" s="113" t="str">
        <f t="shared" si="26"/>
        <v>B</v>
      </c>
      <c r="L271" s="113" t="s">
        <v>295</v>
      </c>
      <c r="M271" s="113" t="s">
        <v>296</v>
      </c>
      <c r="N271" s="113" t="s">
        <v>297</v>
      </c>
      <c r="O271" s="113" t="s">
        <v>298</v>
      </c>
      <c r="P271" s="113" t="str">
        <f t="shared" si="27"/>
        <v>B</v>
      </c>
      <c r="Q271" s="113" t="s">
        <v>295</v>
      </c>
      <c r="R271" s="113" t="s">
        <v>296</v>
      </c>
      <c r="S271" s="177"/>
    </row>
    <row r="272" spans="1:19" ht="15">
      <c r="A272" s="113">
        <v>20</v>
      </c>
      <c r="B272" s="113" t="s">
        <v>1462</v>
      </c>
      <c r="C272" s="188" t="s">
        <v>468</v>
      </c>
      <c r="D272" s="114"/>
      <c r="E272" s="189" t="s">
        <v>77</v>
      </c>
      <c r="F272" s="189" t="s">
        <v>63</v>
      </c>
      <c r="G272" s="113">
        <v>6.8</v>
      </c>
      <c r="H272" s="113">
        <v>6</v>
      </c>
      <c r="I272" s="113">
        <v>1</v>
      </c>
      <c r="J272" s="191" t="s">
        <v>334</v>
      </c>
      <c r="K272" s="113" t="str">
        <f t="shared" si="26"/>
        <v>B</v>
      </c>
      <c r="L272" s="113" t="s">
        <v>295</v>
      </c>
      <c r="M272" s="113" t="s">
        <v>296</v>
      </c>
      <c r="N272" s="113" t="s">
        <v>297</v>
      </c>
      <c r="O272" s="113" t="s">
        <v>298</v>
      </c>
      <c r="P272" s="113" t="str">
        <f t="shared" si="27"/>
        <v>B</v>
      </c>
      <c r="Q272" s="113" t="s">
        <v>295</v>
      </c>
      <c r="R272" s="113" t="s">
        <v>296</v>
      </c>
      <c r="S272" s="177"/>
    </row>
    <row r="273" spans="1:19" ht="15">
      <c r="A273" s="122">
        <v>21</v>
      </c>
      <c r="B273" s="122" t="s">
        <v>1463</v>
      </c>
      <c r="C273" s="188" t="s">
        <v>469</v>
      </c>
      <c r="D273" s="114"/>
      <c r="E273" s="189" t="s">
        <v>77</v>
      </c>
      <c r="F273" s="189" t="s">
        <v>63</v>
      </c>
      <c r="G273" s="113">
        <v>6.8</v>
      </c>
      <c r="H273" s="113">
        <v>6</v>
      </c>
      <c r="I273" s="113">
        <v>1</v>
      </c>
      <c r="J273" s="191" t="s">
        <v>334</v>
      </c>
      <c r="K273" s="113" t="str">
        <f t="shared" si="26"/>
        <v>B</v>
      </c>
      <c r="L273" s="113" t="s">
        <v>295</v>
      </c>
      <c r="M273" s="113" t="s">
        <v>296</v>
      </c>
      <c r="N273" s="113" t="s">
        <v>297</v>
      </c>
      <c r="O273" s="113" t="s">
        <v>298</v>
      </c>
      <c r="P273" s="113" t="str">
        <f t="shared" si="27"/>
        <v>B</v>
      </c>
      <c r="Q273" s="113" t="s">
        <v>295</v>
      </c>
      <c r="R273" s="113" t="s">
        <v>296</v>
      </c>
      <c r="S273" s="177"/>
    </row>
    <row r="274" spans="1:19" ht="15">
      <c r="A274" s="113">
        <v>22</v>
      </c>
      <c r="B274" s="113" t="s">
        <v>1464</v>
      </c>
      <c r="C274" s="188" t="s">
        <v>470</v>
      </c>
      <c r="D274" s="114"/>
      <c r="E274" s="189" t="s">
        <v>77</v>
      </c>
      <c r="F274" s="189" t="s">
        <v>63</v>
      </c>
      <c r="G274" s="113">
        <v>3.8</v>
      </c>
      <c r="H274" s="113">
        <v>6</v>
      </c>
      <c r="I274" s="113">
        <v>2</v>
      </c>
      <c r="J274" s="191" t="s">
        <v>334</v>
      </c>
      <c r="K274" s="113" t="str">
        <f t="shared" si="26"/>
        <v>B</v>
      </c>
      <c r="L274" s="113" t="s">
        <v>295</v>
      </c>
      <c r="M274" s="113" t="s">
        <v>296</v>
      </c>
      <c r="N274" s="113" t="s">
        <v>297</v>
      </c>
      <c r="O274" s="113" t="s">
        <v>298</v>
      </c>
      <c r="P274" s="113" t="str">
        <f t="shared" si="27"/>
        <v>B</v>
      </c>
      <c r="Q274" s="113" t="s">
        <v>295</v>
      </c>
      <c r="R274" s="113" t="s">
        <v>296</v>
      </c>
      <c r="S274" s="177"/>
    </row>
    <row r="275" spans="1:19" ht="15">
      <c r="A275" s="122">
        <v>23</v>
      </c>
      <c r="B275" s="122" t="s">
        <v>1465</v>
      </c>
      <c r="C275" s="188" t="s">
        <v>496</v>
      </c>
      <c r="D275" s="114"/>
      <c r="E275" s="189" t="s">
        <v>77</v>
      </c>
      <c r="F275" s="189" t="s">
        <v>63</v>
      </c>
      <c r="G275" s="113">
        <v>6</v>
      </c>
      <c r="H275" s="113">
        <v>6</v>
      </c>
      <c r="I275" s="113">
        <v>1</v>
      </c>
      <c r="J275" s="191" t="s">
        <v>334</v>
      </c>
      <c r="K275" s="113" t="str">
        <f t="shared" si="26"/>
        <v>B</v>
      </c>
      <c r="L275" s="113" t="s">
        <v>295</v>
      </c>
      <c r="M275" s="113" t="s">
        <v>296</v>
      </c>
      <c r="N275" s="113" t="s">
        <v>297</v>
      </c>
      <c r="O275" s="113" t="s">
        <v>298</v>
      </c>
      <c r="P275" s="113" t="str">
        <f t="shared" si="27"/>
        <v>B</v>
      </c>
      <c r="Q275" s="113" t="s">
        <v>295</v>
      </c>
      <c r="R275" s="113" t="s">
        <v>296</v>
      </c>
      <c r="S275" s="177"/>
    </row>
    <row r="276" spans="1:19" ht="15">
      <c r="A276" s="122">
        <v>24</v>
      </c>
      <c r="B276" s="91" t="s">
        <v>1466</v>
      </c>
      <c r="C276" s="188" t="s">
        <v>497</v>
      </c>
      <c r="D276" s="114"/>
      <c r="E276" s="189" t="s">
        <v>77</v>
      </c>
      <c r="F276" s="189" t="s">
        <v>63</v>
      </c>
      <c r="G276" s="113">
        <v>8.8000000000000007</v>
      </c>
      <c r="H276" s="113">
        <v>6</v>
      </c>
      <c r="I276" s="113">
        <v>1</v>
      </c>
      <c r="J276" s="191" t="s">
        <v>334</v>
      </c>
      <c r="K276" s="113" t="str">
        <f t="shared" si="26"/>
        <v>B</v>
      </c>
      <c r="L276" s="113" t="s">
        <v>295</v>
      </c>
      <c r="M276" s="113" t="s">
        <v>296</v>
      </c>
      <c r="N276" s="113" t="s">
        <v>297</v>
      </c>
      <c r="O276" s="113" t="s">
        <v>298</v>
      </c>
      <c r="P276" s="113" t="str">
        <f t="shared" si="27"/>
        <v>B</v>
      </c>
      <c r="Q276" s="113" t="s">
        <v>295</v>
      </c>
      <c r="R276" s="113" t="s">
        <v>296</v>
      </c>
      <c r="S276" s="177"/>
    </row>
    <row r="277" spans="1:19" ht="15">
      <c r="A277" s="122">
        <v>25</v>
      </c>
      <c r="B277" s="91" t="s">
        <v>1467</v>
      </c>
      <c r="C277" s="188" t="s">
        <v>498</v>
      </c>
      <c r="D277" s="114"/>
      <c r="E277" s="189" t="s">
        <v>77</v>
      </c>
      <c r="F277" s="189" t="s">
        <v>63</v>
      </c>
      <c r="G277" s="113">
        <v>4.5999999999999996</v>
      </c>
      <c r="H277" s="113">
        <v>6</v>
      </c>
      <c r="I277" s="113">
        <v>1</v>
      </c>
      <c r="J277" s="191" t="s">
        <v>334</v>
      </c>
      <c r="K277" s="113" t="str">
        <f t="shared" si="26"/>
        <v>B</v>
      </c>
      <c r="L277" s="113" t="s">
        <v>295</v>
      </c>
      <c r="M277" s="113" t="s">
        <v>296</v>
      </c>
      <c r="N277" s="113" t="s">
        <v>297</v>
      </c>
      <c r="O277" s="113" t="s">
        <v>298</v>
      </c>
      <c r="P277" s="113" t="str">
        <f t="shared" si="27"/>
        <v>B</v>
      </c>
      <c r="Q277" s="113" t="s">
        <v>295</v>
      </c>
      <c r="R277" s="113" t="s">
        <v>296</v>
      </c>
      <c r="S277" s="177"/>
    </row>
    <row r="278" spans="1:19" ht="15">
      <c r="A278" s="122">
        <v>26</v>
      </c>
      <c r="B278" s="91" t="s">
        <v>1468</v>
      </c>
      <c r="C278" s="188" t="s">
        <v>499</v>
      </c>
      <c r="D278" s="114"/>
      <c r="E278" s="189" t="s">
        <v>77</v>
      </c>
      <c r="F278" s="189" t="s">
        <v>63</v>
      </c>
      <c r="G278" s="113">
        <v>4.5999999999999996</v>
      </c>
      <c r="H278" s="113">
        <v>6</v>
      </c>
      <c r="I278" s="113">
        <v>1</v>
      </c>
      <c r="J278" s="191" t="s">
        <v>334</v>
      </c>
      <c r="K278" s="113" t="str">
        <f t="shared" si="26"/>
        <v>B</v>
      </c>
      <c r="L278" s="113" t="s">
        <v>295</v>
      </c>
      <c r="M278" s="113" t="s">
        <v>296</v>
      </c>
      <c r="N278" s="113" t="s">
        <v>297</v>
      </c>
      <c r="O278" s="113" t="s">
        <v>298</v>
      </c>
      <c r="P278" s="113" t="str">
        <f t="shared" si="27"/>
        <v>B</v>
      </c>
      <c r="Q278" s="113" t="s">
        <v>295</v>
      </c>
      <c r="R278" s="113" t="s">
        <v>296</v>
      </c>
      <c r="S278" s="177"/>
    </row>
    <row r="279" spans="1:19" ht="15">
      <c r="A279" s="122">
        <v>27</v>
      </c>
      <c r="B279" s="91" t="s">
        <v>1469</v>
      </c>
      <c r="C279" s="188" t="s">
        <v>500</v>
      </c>
      <c r="D279" s="114"/>
      <c r="E279" s="189" t="s">
        <v>77</v>
      </c>
      <c r="F279" s="189" t="s">
        <v>63</v>
      </c>
      <c r="G279" s="113">
        <v>9</v>
      </c>
      <c r="H279" s="113">
        <v>6</v>
      </c>
      <c r="I279" s="113">
        <v>1</v>
      </c>
      <c r="J279" s="191" t="s">
        <v>334</v>
      </c>
      <c r="K279" s="113" t="str">
        <f t="shared" si="26"/>
        <v>B</v>
      </c>
      <c r="L279" s="113" t="s">
        <v>295</v>
      </c>
      <c r="M279" s="113" t="s">
        <v>296</v>
      </c>
      <c r="N279" s="113" t="s">
        <v>297</v>
      </c>
      <c r="O279" s="113" t="s">
        <v>298</v>
      </c>
      <c r="P279" s="113" t="str">
        <f t="shared" si="27"/>
        <v>B</v>
      </c>
      <c r="Q279" s="113" t="s">
        <v>295</v>
      </c>
      <c r="R279" s="113" t="s">
        <v>296</v>
      </c>
      <c r="S279" s="177"/>
    </row>
    <row r="280" spans="1:19" ht="15">
      <c r="A280" s="122">
        <v>28</v>
      </c>
      <c r="B280" s="91" t="s">
        <v>1470</v>
      </c>
      <c r="C280" s="188" t="s">
        <v>501</v>
      </c>
      <c r="D280" s="114"/>
      <c r="E280" s="189" t="s">
        <v>77</v>
      </c>
      <c r="F280" s="189" t="s">
        <v>63</v>
      </c>
      <c r="G280" s="113">
        <v>2</v>
      </c>
      <c r="H280" s="113">
        <v>4.5</v>
      </c>
      <c r="I280" s="113">
        <v>1</v>
      </c>
      <c r="J280" s="191" t="s">
        <v>334</v>
      </c>
      <c r="K280" s="113" t="str">
        <f t="shared" si="26"/>
        <v>B</v>
      </c>
      <c r="L280" s="113" t="s">
        <v>295</v>
      </c>
      <c r="M280" s="113" t="s">
        <v>296</v>
      </c>
      <c r="N280" s="113" t="s">
        <v>297</v>
      </c>
      <c r="O280" s="113" t="s">
        <v>298</v>
      </c>
      <c r="P280" s="113" t="str">
        <f t="shared" si="27"/>
        <v>B</v>
      </c>
      <c r="Q280" s="113" t="s">
        <v>295</v>
      </c>
      <c r="R280" s="113" t="s">
        <v>296</v>
      </c>
      <c r="S280" s="177"/>
    </row>
    <row r="281" spans="1:19" ht="15">
      <c r="A281" s="122">
        <v>29</v>
      </c>
      <c r="B281" s="91" t="s">
        <v>1471</v>
      </c>
      <c r="C281" s="188" t="s">
        <v>502</v>
      </c>
      <c r="D281" s="114"/>
      <c r="E281" s="189" t="s">
        <v>77</v>
      </c>
      <c r="F281" s="189" t="s">
        <v>63</v>
      </c>
      <c r="G281" s="113">
        <v>4.5</v>
      </c>
      <c r="H281" s="113">
        <v>6</v>
      </c>
      <c r="I281" s="113">
        <v>1</v>
      </c>
      <c r="J281" s="191" t="s">
        <v>334</v>
      </c>
      <c r="K281" s="113" t="str">
        <f t="shared" si="26"/>
        <v>B</v>
      </c>
      <c r="L281" s="113" t="s">
        <v>295</v>
      </c>
      <c r="M281" s="113" t="s">
        <v>296</v>
      </c>
      <c r="N281" s="113" t="s">
        <v>297</v>
      </c>
      <c r="O281" s="113" t="s">
        <v>298</v>
      </c>
      <c r="P281" s="113" t="str">
        <f t="shared" si="27"/>
        <v>B</v>
      </c>
      <c r="Q281" s="113" t="s">
        <v>295</v>
      </c>
      <c r="R281" s="113" t="s">
        <v>296</v>
      </c>
      <c r="S281" s="177"/>
    </row>
    <row r="282" spans="1:19" ht="15">
      <c r="A282" s="122">
        <v>30</v>
      </c>
      <c r="B282" s="91" t="s">
        <v>1472</v>
      </c>
      <c r="C282" s="188" t="s">
        <v>503</v>
      </c>
      <c r="D282" s="114"/>
      <c r="E282" s="189" t="s">
        <v>77</v>
      </c>
      <c r="F282" s="189" t="s">
        <v>63</v>
      </c>
      <c r="G282" s="113">
        <v>3</v>
      </c>
      <c r="H282" s="113">
        <v>7.2</v>
      </c>
      <c r="I282" s="113">
        <v>1</v>
      </c>
      <c r="J282" s="191" t="s">
        <v>334</v>
      </c>
      <c r="K282" s="113" t="str">
        <f t="shared" si="26"/>
        <v>B</v>
      </c>
      <c r="L282" s="113" t="s">
        <v>295</v>
      </c>
      <c r="M282" s="113" t="s">
        <v>296</v>
      </c>
      <c r="N282" s="113" t="s">
        <v>297</v>
      </c>
      <c r="O282" s="113" t="s">
        <v>298</v>
      </c>
      <c r="P282" s="113" t="str">
        <f t="shared" si="27"/>
        <v>B</v>
      </c>
      <c r="Q282" s="113" t="s">
        <v>295</v>
      </c>
      <c r="R282" s="113" t="s">
        <v>296</v>
      </c>
      <c r="S282" s="177"/>
    </row>
    <row r="283" spans="1:19" ht="15">
      <c r="A283" s="122">
        <v>31</v>
      </c>
      <c r="B283" s="91" t="s">
        <v>1473</v>
      </c>
      <c r="C283" s="188" t="s">
        <v>504</v>
      </c>
      <c r="D283" s="114"/>
      <c r="E283" s="189" t="s">
        <v>77</v>
      </c>
      <c r="F283" s="189" t="s">
        <v>63</v>
      </c>
      <c r="G283" s="113">
        <v>1.9</v>
      </c>
      <c r="H283" s="113">
        <v>7</v>
      </c>
      <c r="I283" s="113">
        <v>1</v>
      </c>
      <c r="J283" s="191" t="s">
        <v>334</v>
      </c>
      <c r="K283" s="113" t="str">
        <f t="shared" si="26"/>
        <v>B</v>
      </c>
      <c r="L283" s="113" t="s">
        <v>295</v>
      </c>
      <c r="M283" s="113" t="s">
        <v>296</v>
      </c>
      <c r="N283" s="113" t="s">
        <v>297</v>
      </c>
      <c r="O283" s="113" t="s">
        <v>298</v>
      </c>
      <c r="P283" s="113" t="str">
        <f t="shared" si="27"/>
        <v>B</v>
      </c>
      <c r="Q283" s="113" t="s">
        <v>295</v>
      </c>
      <c r="R283" s="113" t="s">
        <v>296</v>
      </c>
      <c r="S283" s="177"/>
    </row>
    <row r="284" spans="1:19" ht="15">
      <c r="A284" s="122">
        <v>32</v>
      </c>
      <c r="B284" s="91" t="s">
        <v>1474</v>
      </c>
      <c r="C284" s="188" t="s">
        <v>505</v>
      </c>
      <c r="D284" s="114"/>
      <c r="E284" s="189" t="s">
        <v>77</v>
      </c>
      <c r="F284" s="189" t="s">
        <v>63</v>
      </c>
      <c r="G284" s="113">
        <v>2.2999999999999998</v>
      </c>
      <c r="H284" s="113">
        <v>6</v>
      </c>
      <c r="I284" s="113">
        <v>1</v>
      </c>
      <c r="J284" s="191" t="s">
        <v>334</v>
      </c>
      <c r="K284" s="113" t="str">
        <f t="shared" si="26"/>
        <v>B</v>
      </c>
      <c r="L284" s="113" t="s">
        <v>295</v>
      </c>
      <c r="M284" s="113" t="s">
        <v>296</v>
      </c>
      <c r="N284" s="113" t="s">
        <v>297</v>
      </c>
      <c r="O284" s="113" t="s">
        <v>298</v>
      </c>
      <c r="P284" s="113" t="str">
        <f t="shared" si="27"/>
        <v>B</v>
      </c>
      <c r="Q284" s="113" t="s">
        <v>295</v>
      </c>
      <c r="R284" s="113" t="s">
        <v>296</v>
      </c>
      <c r="S284" s="177"/>
    </row>
    <row r="285" spans="1:19" ht="15">
      <c r="A285" s="122">
        <v>33</v>
      </c>
      <c r="B285" s="91" t="s">
        <v>1475</v>
      </c>
      <c r="C285" s="188" t="s">
        <v>506</v>
      </c>
      <c r="D285" s="114"/>
      <c r="E285" s="189" t="s">
        <v>77</v>
      </c>
      <c r="F285" s="189" t="s">
        <v>63</v>
      </c>
      <c r="G285" s="113">
        <v>5</v>
      </c>
      <c r="H285" s="113">
        <v>6</v>
      </c>
      <c r="I285" s="113">
        <v>1</v>
      </c>
      <c r="J285" s="191" t="s">
        <v>334</v>
      </c>
      <c r="K285" s="113" t="str">
        <f t="shared" si="26"/>
        <v>B</v>
      </c>
      <c r="L285" s="113" t="s">
        <v>295</v>
      </c>
      <c r="M285" s="113" t="s">
        <v>296</v>
      </c>
      <c r="N285" s="113" t="s">
        <v>297</v>
      </c>
      <c r="O285" s="113" t="s">
        <v>298</v>
      </c>
      <c r="P285" s="113" t="str">
        <f t="shared" si="27"/>
        <v>B</v>
      </c>
      <c r="Q285" s="113" t="s">
        <v>295</v>
      </c>
      <c r="R285" s="113" t="s">
        <v>296</v>
      </c>
      <c r="S285" s="177"/>
    </row>
    <row r="286" spans="1:19" ht="15">
      <c r="A286" s="122">
        <v>34</v>
      </c>
      <c r="B286" s="91" t="s">
        <v>1476</v>
      </c>
      <c r="C286" s="188" t="s">
        <v>507</v>
      </c>
      <c r="D286" s="114"/>
      <c r="E286" s="189" t="s">
        <v>77</v>
      </c>
      <c r="F286" s="189" t="s">
        <v>63</v>
      </c>
      <c r="G286" s="113">
        <v>2.4</v>
      </c>
      <c r="H286" s="113">
        <v>6.3</v>
      </c>
      <c r="I286" s="113">
        <v>1</v>
      </c>
      <c r="J286" s="191" t="s">
        <v>334</v>
      </c>
      <c r="K286" s="113" t="str">
        <f t="shared" si="26"/>
        <v>B</v>
      </c>
      <c r="L286" s="113" t="s">
        <v>295</v>
      </c>
      <c r="M286" s="113" t="s">
        <v>296</v>
      </c>
      <c r="N286" s="113" t="s">
        <v>297</v>
      </c>
      <c r="O286" s="113" t="s">
        <v>298</v>
      </c>
      <c r="P286" s="113" t="str">
        <f t="shared" si="27"/>
        <v>B</v>
      </c>
      <c r="Q286" s="113" t="s">
        <v>295</v>
      </c>
      <c r="R286" s="113" t="s">
        <v>296</v>
      </c>
      <c r="S286" s="177"/>
    </row>
    <row r="287" spans="1:19" ht="15">
      <c r="A287" s="122">
        <v>35</v>
      </c>
      <c r="B287" s="91" t="s">
        <v>1477</v>
      </c>
      <c r="C287" s="195" t="s">
        <v>508</v>
      </c>
      <c r="D287" s="139"/>
      <c r="E287" s="197" t="s">
        <v>77</v>
      </c>
      <c r="F287" s="197" t="s">
        <v>63</v>
      </c>
      <c r="G287" s="136">
        <v>6.4</v>
      </c>
      <c r="H287" s="136">
        <v>6</v>
      </c>
      <c r="I287" s="136">
        <v>1</v>
      </c>
      <c r="J287" s="200" t="s">
        <v>334</v>
      </c>
      <c r="K287" s="136" t="str">
        <f t="shared" si="26"/>
        <v>B</v>
      </c>
      <c r="L287" s="136" t="s">
        <v>295</v>
      </c>
      <c r="M287" s="136" t="s">
        <v>296</v>
      </c>
      <c r="N287" s="136" t="s">
        <v>297</v>
      </c>
      <c r="O287" s="136" t="s">
        <v>298</v>
      </c>
      <c r="P287" s="136" t="str">
        <f t="shared" si="27"/>
        <v>B</v>
      </c>
      <c r="Q287" s="113" t="s">
        <v>295</v>
      </c>
      <c r="R287" s="136" t="s">
        <v>296</v>
      </c>
      <c r="S287" s="178"/>
    </row>
    <row r="288" spans="1:19" ht="13.5">
      <c r="A288" s="463" t="s">
        <v>1657</v>
      </c>
      <c r="B288" s="464"/>
      <c r="C288" s="464"/>
      <c r="D288" s="464"/>
      <c r="E288" s="464"/>
      <c r="F288" s="464"/>
      <c r="G288" s="464"/>
      <c r="H288" s="464"/>
      <c r="I288" s="464"/>
      <c r="J288" s="464"/>
      <c r="K288" s="464"/>
      <c r="L288" s="464"/>
      <c r="M288" s="464"/>
      <c r="N288" s="464"/>
      <c r="O288" s="464"/>
      <c r="P288" s="464"/>
      <c r="Q288" s="464"/>
      <c r="R288" s="464"/>
      <c r="S288" s="465"/>
    </row>
    <row r="289" spans="1:19" ht="14.25">
      <c r="A289" s="172" t="s">
        <v>482</v>
      </c>
      <c r="B289" s="128" t="s">
        <v>483</v>
      </c>
      <c r="C289" s="140"/>
      <c r="D289" s="130"/>
      <c r="E289" s="130"/>
      <c r="F289" s="131"/>
      <c r="G289" s="132"/>
      <c r="H289" s="132"/>
      <c r="I289" s="132"/>
      <c r="J289" s="133"/>
      <c r="K289" s="132"/>
      <c r="L289" s="132"/>
      <c r="M289" s="132"/>
      <c r="N289" s="132"/>
      <c r="O289" s="132"/>
      <c r="P289" s="132"/>
      <c r="Q289" s="132"/>
      <c r="R289" s="132"/>
      <c r="S289" s="134"/>
    </row>
    <row r="290" spans="1:19" ht="15">
      <c r="A290" s="122">
        <v>1</v>
      </c>
      <c r="B290" s="122" t="s">
        <v>1478</v>
      </c>
      <c r="C290" s="184" t="s">
        <v>462</v>
      </c>
      <c r="D290" s="112"/>
      <c r="E290" s="185" t="s">
        <v>594</v>
      </c>
      <c r="F290" s="185" t="s">
        <v>74</v>
      </c>
      <c r="G290" s="111">
        <v>14</v>
      </c>
      <c r="H290" s="111">
        <v>3.9</v>
      </c>
      <c r="I290" s="111">
        <v>1</v>
      </c>
      <c r="J290" s="187" t="s">
        <v>334</v>
      </c>
      <c r="K290" s="111" t="str">
        <f t="shared" ref="K290:K299" si="28">R290</f>
        <v>B</v>
      </c>
      <c r="L290" s="111" t="s">
        <v>295</v>
      </c>
      <c r="M290" s="111" t="s">
        <v>296</v>
      </c>
      <c r="N290" s="111" t="s">
        <v>297</v>
      </c>
      <c r="O290" s="111" t="s">
        <v>298</v>
      </c>
      <c r="P290" s="111" t="str">
        <f t="shared" ref="P290:P299" si="29">R290</f>
        <v>B</v>
      </c>
      <c r="Q290" s="111" t="s">
        <v>295</v>
      </c>
      <c r="R290" s="122" t="s">
        <v>296</v>
      </c>
      <c r="S290" s="176"/>
    </row>
    <row r="291" spans="1:19" ht="15">
      <c r="A291" s="113">
        <v>2</v>
      </c>
      <c r="B291" s="113" t="s">
        <v>1479</v>
      </c>
      <c r="C291" s="188" t="s">
        <v>74</v>
      </c>
      <c r="D291" s="114"/>
      <c r="E291" s="189" t="s">
        <v>594</v>
      </c>
      <c r="F291" s="189" t="s">
        <v>74</v>
      </c>
      <c r="G291" s="113">
        <v>14</v>
      </c>
      <c r="H291" s="113">
        <v>7.2</v>
      </c>
      <c r="I291" s="113">
        <v>2</v>
      </c>
      <c r="J291" s="191" t="s">
        <v>334</v>
      </c>
      <c r="K291" s="113" t="str">
        <f t="shared" si="28"/>
        <v>B</v>
      </c>
      <c r="L291" s="113" t="s">
        <v>295</v>
      </c>
      <c r="M291" s="113" t="s">
        <v>296</v>
      </c>
      <c r="N291" s="113" t="s">
        <v>297</v>
      </c>
      <c r="O291" s="113" t="s">
        <v>298</v>
      </c>
      <c r="P291" s="113" t="str">
        <f t="shared" si="29"/>
        <v>B</v>
      </c>
      <c r="Q291" s="113" t="s">
        <v>295</v>
      </c>
      <c r="R291" s="113" t="s">
        <v>296</v>
      </c>
      <c r="S291" s="177"/>
    </row>
    <row r="292" spans="1:19" ht="15">
      <c r="A292" s="122">
        <v>3</v>
      </c>
      <c r="B292" s="122" t="s">
        <v>1480</v>
      </c>
      <c r="C292" s="188" t="s">
        <v>463</v>
      </c>
      <c r="D292" s="114"/>
      <c r="E292" s="189" t="s">
        <v>594</v>
      </c>
      <c r="F292" s="189" t="s">
        <v>74</v>
      </c>
      <c r="G292" s="113">
        <v>6</v>
      </c>
      <c r="H292" s="113">
        <v>6</v>
      </c>
      <c r="I292" s="113">
        <v>1</v>
      </c>
      <c r="J292" s="191" t="s">
        <v>334</v>
      </c>
      <c r="K292" s="113" t="str">
        <f t="shared" si="28"/>
        <v>B</v>
      </c>
      <c r="L292" s="113" t="s">
        <v>295</v>
      </c>
      <c r="M292" s="113" t="s">
        <v>296</v>
      </c>
      <c r="N292" s="113" t="s">
        <v>297</v>
      </c>
      <c r="O292" s="113" t="s">
        <v>298</v>
      </c>
      <c r="P292" s="113" t="str">
        <f t="shared" si="29"/>
        <v>B</v>
      </c>
      <c r="Q292" s="113" t="s">
        <v>295</v>
      </c>
      <c r="R292" s="113" t="s">
        <v>296</v>
      </c>
      <c r="S292" s="177"/>
    </row>
    <row r="293" spans="1:19" ht="15">
      <c r="A293" s="113">
        <v>4</v>
      </c>
      <c r="B293" s="113" t="s">
        <v>1481</v>
      </c>
      <c r="C293" s="188" t="s">
        <v>441</v>
      </c>
      <c r="D293" s="114"/>
      <c r="E293" s="189" t="s">
        <v>594</v>
      </c>
      <c r="F293" s="189" t="s">
        <v>136</v>
      </c>
      <c r="G293" s="113">
        <v>3</v>
      </c>
      <c r="H293" s="113">
        <v>6</v>
      </c>
      <c r="I293" s="113">
        <v>1</v>
      </c>
      <c r="J293" s="191" t="s">
        <v>334</v>
      </c>
      <c r="K293" s="113" t="str">
        <f t="shared" si="28"/>
        <v>B</v>
      </c>
      <c r="L293" s="113" t="s">
        <v>295</v>
      </c>
      <c r="M293" s="113" t="s">
        <v>296</v>
      </c>
      <c r="N293" s="113" t="s">
        <v>297</v>
      </c>
      <c r="O293" s="113" t="s">
        <v>298</v>
      </c>
      <c r="P293" s="113" t="str">
        <f t="shared" si="29"/>
        <v>B</v>
      </c>
      <c r="Q293" s="113" t="s">
        <v>295</v>
      </c>
      <c r="R293" s="113" t="s">
        <v>296</v>
      </c>
      <c r="S293" s="177"/>
    </row>
    <row r="294" spans="1:19" ht="15">
      <c r="A294" s="122">
        <v>5</v>
      </c>
      <c r="B294" s="122" t="s">
        <v>1482</v>
      </c>
      <c r="C294" s="188" t="s">
        <v>485</v>
      </c>
      <c r="D294" s="114"/>
      <c r="E294" s="189" t="s">
        <v>594</v>
      </c>
      <c r="F294" s="189" t="s">
        <v>136</v>
      </c>
      <c r="G294" s="113">
        <v>10.5</v>
      </c>
      <c r="H294" s="113">
        <v>4</v>
      </c>
      <c r="I294" s="113">
        <v>1</v>
      </c>
      <c r="J294" s="191" t="s">
        <v>334</v>
      </c>
      <c r="K294" s="113" t="str">
        <f t="shared" si="28"/>
        <v>B</v>
      </c>
      <c r="L294" s="113" t="s">
        <v>295</v>
      </c>
      <c r="M294" s="113" t="s">
        <v>296</v>
      </c>
      <c r="N294" s="113" t="s">
        <v>297</v>
      </c>
      <c r="O294" s="113" t="s">
        <v>298</v>
      </c>
      <c r="P294" s="113" t="str">
        <f t="shared" si="29"/>
        <v>B</v>
      </c>
      <c r="Q294" s="113" t="s">
        <v>295</v>
      </c>
      <c r="R294" s="113" t="s">
        <v>296</v>
      </c>
      <c r="S294" s="177"/>
    </row>
    <row r="295" spans="1:19" ht="15">
      <c r="A295" s="113">
        <v>6</v>
      </c>
      <c r="B295" s="113" t="s">
        <v>1483</v>
      </c>
      <c r="C295" s="188" t="s">
        <v>441</v>
      </c>
      <c r="D295" s="114"/>
      <c r="E295" s="189" t="s">
        <v>594</v>
      </c>
      <c r="F295" s="189" t="s">
        <v>136</v>
      </c>
      <c r="G295" s="113">
        <v>3.2</v>
      </c>
      <c r="H295" s="113">
        <v>4</v>
      </c>
      <c r="I295" s="113">
        <v>1</v>
      </c>
      <c r="J295" s="191" t="s">
        <v>334</v>
      </c>
      <c r="K295" s="113" t="str">
        <f t="shared" si="28"/>
        <v>B</v>
      </c>
      <c r="L295" s="113" t="s">
        <v>295</v>
      </c>
      <c r="M295" s="113" t="s">
        <v>296</v>
      </c>
      <c r="N295" s="113" t="s">
        <v>297</v>
      </c>
      <c r="O295" s="113" t="s">
        <v>298</v>
      </c>
      <c r="P295" s="113" t="str">
        <f t="shared" si="29"/>
        <v>B</v>
      </c>
      <c r="Q295" s="113" t="s">
        <v>295</v>
      </c>
      <c r="R295" s="113" t="s">
        <v>296</v>
      </c>
      <c r="S295" s="177"/>
    </row>
    <row r="296" spans="1:19" ht="15">
      <c r="A296" s="122">
        <v>7</v>
      </c>
      <c r="B296" s="122" t="s">
        <v>1484</v>
      </c>
      <c r="C296" s="188" t="s">
        <v>1607</v>
      </c>
      <c r="D296" s="114"/>
      <c r="E296" s="189" t="s">
        <v>594</v>
      </c>
      <c r="F296" s="189" t="s">
        <v>136</v>
      </c>
      <c r="G296" s="113">
        <v>2.8</v>
      </c>
      <c r="H296" s="113">
        <v>6.8</v>
      </c>
      <c r="I296" s="113">
        <v>1</v>
      </c>
      <c r="J296" s="191" t="s">
        <v>334</v>
      </c>
      <c r="K296" s="113" t="str">
        <f t="shared" si="28"/>
        <v>B</v>
      </c>
      <c r="L296" s="113" t="s">
        <v>295</v>
      </c>
      <c r="M296" s="113" t="s">
        <v>296</v>
      </c>
      <c r="N296" s="113" t="s">
        <v>297</v>
      </c>
      <c r="O296" s="113" t="s">
        <v>298</v>
      </c>
      <c r="P296" s="113" t="str">
        <f t="shared" si="29"/>
        <v>B</v>
      </c>
      <c r="Q296" s="113" t="s">
        <v>295</v>
      </c>
      <c r="R296" s="142" t="s">
        <v>296</v>
      </c>
      <c r="S296" s="177"/>
    </row>
    <row r="297" spans="1:19" ht="15">
      <c r="A297" s="122">
        <v>8</v>
      </c>
      <c r="B297" s="91" t="s">
        <v>1485</v>
      </c>
      <c r="C297" s="188" t="s">
        <v>486</v>
      </c>
      <c r="D297" s="114"/>
      <c r="E297" s="189" t="s">
        <v>594</v>
      </c>
      <c r="F297" s="189" t="s">
        <v>136</v>
      </c>
      <c r="G297" s="113">
        <v>4</v>
      </c>
      <c r="H297" s="113">
        <v>4</v>
      </c>
      <c r="I297" s="113">
        <v>1</v>
      </c>
      <c r="J297" s="191" t="s">
        <v>334</v>
      </c>
      <c r="K297" s="113" t="str">
        <f t="shared" si="28"/>
        <v>B</v>
      </c>
      <c r="L297" s="113" t="s">
        <v>295</v>
      </c>
      <c r="M297" s="113" t="s">
        <v>296</v>
      </c>
      <c r="N297" s="113" t="s">
        <v>297</v>
      </c>
      <c r="O297" s="113" t="s">
        <v>298</v>
      </c>
      <c r="P297" s="113" t="str">
        <f t="shared" si="29"/>
        <v>B</v>
      </c>
      <c r="Q297" s="113" t="s">
        <v>295</v>
      </c>
      <c r="R297" s="142" t="s">
        <v>296</v>
      </c>
      <c r="S297" s="177"/>
    </row>
    <row r="298" spans="1:19" ht="15">
      <c r="A298" s="122">
        <v>9</v>
      </c>
      <c r="B298" s="91" t="s">
        <v>1486</v>
      </c>
      <c r="C298" s="188" t="s">
        <v>96</v>
      </c>
      <c r="D298" s="114"/>
      <c r="E298" s="189" t="s">
        <v>594</v>
      </c>
      <c r="F298" s="189" t="s">
        <v>237</v>
      </c>
      <c r="G298" s="113">
        <v>6</v>
      </c>
      <c r="H298" s="113">
        <v>3</v>
      </c>
      <c r="I298" s="113">
        <v>1</v>
      </c>
      <c r="J298" s="191" t="s">
        <v>334</v>
      </c>
      <c r="K298" s="113" t="str">
        <f t="shared" si="28"/>
        <v>B</v>
      </c>
      <c r="L298" s="113" t="s">
        <v>295</v>
      </c>
      <c r="M298" s="113" t="s">
        <v>296</v>
      </c>
      <c r="N298" s="113" t="s">
        <v>297</v>
      </c>
      <c r="O298" s="113" t="s">
        <v>298</v>
      </c>
      <c r="P298" s="113" t="str">
        <f t="shared" si="29"/>
        <v>B</v>
      </c>
      <c r="Q298" s="113" t="s">
        <v>295</v>
      </c>
      <c r="R298" s="142" t="s">
        <v>296</v>
      </c>
      <c r="S298" s="177"/>
    </row>
    <row r="299" spans="1:19" ht="15">
      <c r="A299" s="122">
        <v>10</v>
      </c>
      <c r="B299" s="91" t="s">
        <v>1487</v>
      </c>
      <c r="C299" s="195" t="s">
        <v>484</v>
      </c>
      <c r="D299" s="139"/>
      <c r="E299" s="197" t="s">
        <v>70</v>
      </c>
      <c r="F299" s="197" t="s">
        <v>71</v>
      </c>
      <c r="G299" s="136">
        <v>3.3</v>
      </c>
      <c r="H299" s="136">
        <v>12</v>
      </c>
      <c r="I299" s="136">
        <v>1</v>
      </c>
      <c r="J299" s="200" t="s">
        <v>334</v>
      </c>
      <c r="K299" s="136" t="str">
        <f t="shared" si="28"/>
        <v>B</v>
      </c>
      <c r="L299" s="136" t="s">
        <v>295</v>
      </c>
      <c r="M299" s="136" t="s">
        <v>296</v>
      </c>
      <c r="N299" s="136" t="s">
        <v>297</v>
      </c>
      <c r="O299" s="136" t="s">
        <v>298</v>
      </c>
      <c r="P299" s="136" t="str">
        <f t="shared" si="29"/>
        <v>B</v>
      </c>
      <c r="Q299" s="113" t="s">
        <v>295</v>
      </c>
      <c r="R299" s="142" t="s">
        <v>296</v>
      </c>
      <c r="S299" s="178"/>
    </row>
    <row r="300" spans="1:19" ht="13.5">
      <c r="A300" s="463" t="s">
        <v>1658</v>
      </c>
      <c r="B300" s="464"/>
      <c r="C300" s="464"/>
      <c r="D300" s="464"/>
      <c r="E300" s="464"/>
      <c r="F300" s="464"/>
      <c r="G300" s="464"/>
      <c r="H300" s="464"/>
      <c r="I300" s="464"/>
      <c r="J300" s="464"/>
      <c r="K300" s="464"/>
      <c r="L300" s="464"/>
      <c r="M300" s="464"/>
      <c r="N300" s="464"/>
      <c r="O300" s="464"/>
      <c r="P300" s="464"/>
      <c r="Q300" s="464"/>
      <c r="R300" s="464"/>
      <c r="S300" s="465"/>
    </row>
    <row r="301" spans="1:19" ht="14.25">
      <c r="A301" s="172" t="s">
        <v>487</v>
      </c>
      <c r="B301" s="128" t="s">
        <v>488</v>
      </c>
      <c r="C301" s="143"/>
      <c r="D301" s="130"/>
      <c r="E301" s="130"/>
      <c r="F301" s="131"/>
      <c r="G301" s="132"/>
      <c r="H301" s="132"/>
      <c r="I301" s="132"/>
      <c r="J301" s="133"/>
      <c r="K301" s="132"/>
      <c r="L301" s="132"/>
      <c r="M301" s="132"/>
      <c r="N301" s="132"/>
      <c r="O301" s="130"/>
      <c r="P301" s="132"/>
      <c r="Q301" s="132"/>
      <c r="R301" s="132"/>
      <c r="S301" s="134"/>
    </row>
    <row r="302" spans="1:19" ht="15">
      <c r="A302" s="122">
        <v>1</v>
      </c>
      <c r="B302" s="122" t="s">
        <v>1511</v>
      </c>
      <c r="C302" s="184" t="s">
        <v>489</v>
      </c>
      <c r="D302" s="202" t="s">
        <v>489</v>
      </c>
      <c r="E302" s="185" t="s">
        <v>62</v>
      </c>
      <c r="F302" s="185" t="s">
        <v>63</v>
      </c>
      <c r="G302" s="111">
        <v>5.6</v>
      </c>
      <c r="H302" s="111">
        <v>7.1</v>
      </c>
      <c r="I302" s="111">
        <v>1</v>
      </c>
      <c r="J302" s="112" t="s">
        <v>334</v>
      </c>
      <c r="K302" s="111" t="str">
        <f>R302</f>
        <v>B</v>
      </c>
      <c r="L302" s="111" t="s">
        <v>295</v>
      </c>
      <c r="M302" s="122" t="s">
        <v>296</v>
      </c>
      <c r="N302" s="122" t="s">
        <v>297</v>
      </c>
      <c r="O302" s="122" t="s">
        <v>298</v>
      </c>
      <c r="P302" s="113" t="str">
        <f>R302</f>
        <v>B</v>
      </c>
      <c r="Q302" s="122" t="s">
        <v>295</v>
      </c>
      <c r="R302" s="122" t="s">
        <v>296</v>
      </c>
      <c r="S302" s="176"/>
    </row>
    <row r="303" spans="1:19" ht="15">
      <c r="A303" s="113">
        <v>2</v>
      </c>
      <c r="B303" s="113" t="s">
        <v>1512</v>
      </c>
      <c r="C303" s="188" t="s">
        <v>490</v>
      </c>
      <c r="D303" s="203" t="s">
        <v>490</v>
      </c>
      <c r="E303" s="189" t="s">
        <v>62</v>
      </c>
      <c r="F303" s="189" t="s">
        <v>63</v>
      </c>
      <c r="G303" s="113">
        <v>3</v>
      </c>
      <c r="H303" s="113">
        <v>6.5</v>
      </c>
      <c r="I303" s="113">
        <v>1</v>
      </c>
      <c r="J303" s="114" t="s">
        <v>334</v>
      </c>
      <c r="K303" s="113" t="str">
        <f>R303</f>
        <v>B</v>
      </c>
      <c r="L303" s="113" t="s">
        <v>295</v>
      </c>
      <c r="M303" s="113" t="s">
        <v>296</v>
      </c>
      <c r="N303" s="113" t="s">
        <v>297</v>
      </c>
      <c r="O303" s="113" t="s">
        <v>298</v>
      </c>
      <c r="P303" s="113" t="str">
        <f>R303</f>
        <v>B</v>
      </c>
      <c r="Q303" s="113" t="s">
        <v>295</v>
      </c>
      <c r="R303" s="113" t="s">
        <v>296</v>
      </c>
      <c r="S303" s="177"/>
    </row>
    <row r="304" spans="1:19" ht="15">
      <c r="A304" s="122">
        <v>3</v>
      </c>
      <c r="B304" s="122" t="s">
        <v>1513</v>
      </c>
      <c r="C304" s="195" t="s">
        <v>62</v>
      </c>
      <c r="D304" s="204" t="s">
        <v>62</v>
      </c>
      <c r="E304" s="197" t="s">
        <v>62</v>
      </c>
      <c r="F304" s="197" t="s">
        <v>63</v>
      </c>
      <c r="G304" s="198">
        <v>14.5</v>
      </c>
      <c r="H304" s="198">
        <v>6.5</v>
      </c>
      <c r="I304" s="136">
        <v>1</v>
      </c>
      <c r="J304" s="139" t="s">
        <v>334</v>
      </c>
      <c r="K304" s="136" t="str">
        <f>R304</f>
        <v>B</v>
      </c>
      <c r="L304" s="136" t="s">
        <v>295</v>
      </c>
      <c r="M304" s="113" t="s">
        <v>296</v>
      </c>
      <c r="N304" s="113" t="s">
        <v>297</v>
      </c>
      <c r="O304" s="113" t="s">
        <v>298</v>
      </c>
      <c r="P304" s="113" t="str">
        <f>R304</f>
        <v>B</v>
      </c>
      <c r="Q304" s="113" t="s">
        <v>295</v>
      </c>
      <c r="R304" s="113" t="s">
        <v>296</v>
      </c>
      <c r="S304" s="178"/>
    </row>
    <row r="305" spans="1:19" ht="13.5">
      <c r="A305" s="463" t="s">
        <v>1659</v>
      </c>
      <c r="B305" s="464"/>
      <c r="C305" s="464"/>
      <c r="D305" s="464"/>
      <c r="E305" s="464"/>
      <c r="F305" s="464"/>
      <c r="G305" s="464"/>
      <c r="H305" s="464"/>
      <c r="I305" s="464"/>
      <c r="J305" s="464"/>
      <c r="K305" s="464"/>
      <c r="L305" s="464"/>
      <c r="M305" s="464"/>
      <c r="N305" s="464"/>
      <c r="O305" s="464"/>
      <c r="P305" s="464"/>
      <c r="Q305" s="464"/>
      <c r="R305" s="464"/>
      <c r="S305" s="465"/>
    </row>
    <row r="306" spans="1:19" ht="14.25">
      <c r="A306" s="172" t="s">
        <v>510</v>
      </c>
      <c r="B306" s="128" t="s">
        <v>511</v>
      </c>
      <c r="C306" s="130"/>
      <c r="D306" s="130"/>
      <c r="E306" s="130"/>
      <c r="F306" s="131"/>
      <c r="G306" s="132"/>
      <c r="H306" s="132"/>
      <c r="I306" s="132"/>
      <c r="J306" s="133"/>
      <c r="K306" s="132"/>
      <c r="L306" s="132"/>
      <c r="M306" s="132"/>
      <c r="N306" s="132"/>
      <c r="O306" s="132"/>
      <c r="P306" s="132"/>
      <c r="Q306" s="132"/>
      <c r="R306" s="132"/>
      <c r="S306" s="134"/>
    </row>
    <row r="307" spans="1:19" ht="15">
      <c r="A307" s="122">
        <v>1</v>
      </c>
      <c r="B307" s="111" t="s">
        <v>1436</v>
      </c>
      <c r="C307" s="184" t="s">
        <v>513</v>
      </c>
      <c r="D307" s="202" t="s">
        <v>513</v>
      </c>
      <c r="E307" s="185" t="s">
        <v>597</v>
      </c>
      <c r="F307" s="185" t="s">
        <v>105</v>
      </c>
      <c r="G307" s="111">
        <v>11</v>
      </c>
      <c r="H307" s="111">
        <v>6.7</v>
      </c>
      <c r="I307" s="111">
        <v>1</v>
      </c>
      <c r="J307" s="187" t="s">
        <v>334</v>
      </c>
      <c r="K307" s="111" t="str">
        <f t="shared" ref="K307:K313" si="30">R307</f>
        <v>B</v>
      </c>
      <c r="L307" s="111" t="s">
        <v>295</v>
      </c>
      <c r="M307" s="111" t="s">
        <v>296</v>
      </c>
      <c r="N307" s="111" t="s">
        <v>297</v>
      </c>
      <c r="O307" s="111" t="s">
        <v>298</v>
      </c>
      <c r="P307" s="111" t="str">
        <f t="shared" ref="P307:P313" si="31">R307</f>
        <v>B</v>
      </c>
      <c r="Q307" s="111" t="s">
        <v>295</v>
      </c>
      <c r="R307" s="111" t="s">
        <v>296</v>
      </c>
      <c r="S307" s="176"/>
    </row>
    <row r="308" spans="1:19" ht="15">
      <c r="A308" s="113">
        <v>2</v>
      </c>
      <c r="B308" s="113" t="s">
        <v>1437</v>
      </c>
      <c r="C308" s="188" t="s">
        <v>323</v>
      </c>
      <c r="D308" s="203" t="s">
        <v>323</v>
      </c>
      <c r="E308" s="189" t="s">
        <v>597</v>
      </c>
      <c r="F308" s="189" t="s">
        <v>105</v>
      </c>
      <c r="G308" s="113">
        <v>10</v>
      </c>
      <c r="H308" s="113">
        <v>6.4</v>
      </c>
      <c r="I308" s="113">
        <v>1</v>
      </c>
      <c r="J308" s="191" t="s">
        <v>334</v>
      </c>
      <c r="K308" s="113" t="str">
        <f t="shared" si="30"/>
        <v>B</v>
      </c>
      <c r="L308" s="113" t="s">
        <v>295</v>
      </c>
      <c r="M308" s="113" t="s">
        <v>296</v>
      </c>
      <c r="N308" s="113" t="s">
        <v>297</v>
      </c>
      <c r="O308" s="113" t="s">
        <v>298</v>
      </c>
      <c r="P308" s="113" t="str">
        <f t="shared" si="31"/>
        <v>B</v>
      </c>
      <c r="Q308" s="113" t="s">
        <v>295</v>
      </c>
      <c r="R308" s="113" t="s">
        <v>296</v>
      </c>
      <c r="S308" s="177"/>
    </row>
    <row r="309" spans="1:19" ht="15">
      <c r="A309" s="122">
        <v>3</v>
      </c>
      <c r="B309" s="113" t="s">
        <v>1438</v>
      </c>
      <c r="C309" s="188" t="s">
        <v>514</v>
      </c>
      <c r="D309" s="203" t="s">
        <v>514</v>
      </c>
      <c r="E309" s="189" t="s">
        <v>597</v>
      </c>
      <c r="F309" s="189" t="s">
        <v>107</v>
      </c>
      <c r="G309" s="113">
        <v>6.6</v>
      </c>
      <c r="H309" s="113">
        <v>6.3</v>
      </c>
      <c r="I309" s="113">
        <v>1</v>
      </c>
      <c r="J309" s="191" t="s">
        <v>334</v>
      </c>
      <c r="K309" s="113" t="str">
        <f t="shared" si="30"/>
        <v>S</v>
      </c>
      <c r="L309" s="113" t="s">
        <v>295</v>
      </c>
      <c r="M309" s="113" t="s">
        <v>296</v>
      </c>
      <c r="N309" s="113" t="s">
        <v>297</v>
      </c>
      <c r="O309" s="113" t="s">
        <v>298</v>
      </c>
      <c r="P309" s="113" t="str">
        <f t="shared" si="31"/>
        <v>S</v>
      </c>
      <c r="Q309" s="113" t="s">
        <v>295</v>
      </c>
      <c r="R309" s="113" t="s">
        <v>310</v>
      </c>
      <c r="S309" s="177"/>
    </row>
    <row r="310" spans="1:19" ht="15">
      <c r="A310" s="144">
        <v>4</v>
      </c>
      <c r="B310" s="144" t="s">
        <v>1439</v>
      </c>
      <c r="C310" s="188" t="s">
        <v>515</v>
      </c>
      <c r="D310" s="203" t="s">
        <v>515</v>
      </c>
      <c r="E310" s="189" t="s">
        <v>597</v>
      </c>
      <c r="F310" s="189" t="s">
        <v>107</v>
      </c>
      <c r="G310" s="144">
        <v>23</v>
      </c>
      <c r="H310" s="144">
        <v>6</v>
      </c>
      <c r="I310" s="144">
        <v>1</v>
      </c>
      <c r="J310" s="191" t="s">
        <v>334</v>
      </c>
      <c r="K310" s="144" t="str">
        <f t="shared" si="30"/>
        <v>S</v>
      </c>
      <c r="L310" s="144" t="s">
        <v>295</v>
      </c>
      <c r="M310" s="144" t="s">
        <v>296</v>
      </c>
      <c r="N310" s="144" t="s">
        <v>297</v>
      </c>
      <c r="O310" s="144" t="s">
        <v>298</v>
      </c>
      <c r="P310" s="144" t="str">
        <f t="shared" si="31"/>
        <v>S</v>
      </c>
      <c r="Q310" s="113" t="s">
        <v>295</v>
      </c>
      <c r="R310" s="144" t="s">
        <v>310</v>
      </c>
      <c r="S310" s="177"/>
    </row>
    <row r="311" spans="1:19" ht="15">
      <c r="A311" s="122">
        <v>5</v>
      </c>
      <c r="B311" s="113" t="s">
        <v>1440</v>
      </c>
      <c r="C311" s="188" t="s">
        <v>107</v>
      </c>
      <c r="D311" s="203" t="s">
        <v>107</v>
      </c>
      <c r="E311" s="189" t="s">
        <v>597</v>
      </c>
      <c r="F311" s="189" t="s">
        <v>107</v>
      </c>
      <c r="G311" s="113">
        <v>4</v>
      </c>
      <c r="H311" s="113">
        <v>7</v>
      </c>
      <c r="I311" s="113">
        <v>1</v>
      </c>
      <c r="J311" s="191" t="s">
        <v>334</v>
      </c>
      <c r="K311" s="113" t="str">
        <f t="shared" si="30"/>
        <v>B</v>
      </c>
      <c r="L311" s="113" t="s">
        <v>295</v>
      </c>
      <c r="M311" s="113" t="s">
        <v>296</v>
      </c>
      <c r="N311" s="113" t="s">
        <v>297</v>
      </c>
      <c r="O311" s="113" t="s">
        <v>298</v>
      </c>
      <c r="P311" s="113" t="str">
        <f t="shared" si="31"/>
        <v>B</v>
      </c>
      <c r="Q311" s="113" t="s">
        <v>295</v>
      </c>
      <c r="R311" s="113" t="s">
        <v>296</v>
      </c>
      <c r="S311" s="177"/>
    </row>
    <row r="312" spans="1:19" ht="15">
      <c r="A312" s="113">
        <v>6</v>
      </c>
      <c r="B312" s="113" t="s">
        <v>1441</v>
      </c>
      <c r="C312" s="188" t="s">
        <v>519</v>
      </c>
      <c r="D312" s="203" t="s">
        <v>519</v>
      </c>
      <c r="E312" s="189" t="s">
        <v>512</v>
      </c>
      <c r="F312" s="189" t="s">
        <v>104</v>
      </c>
      <c r="G312" s="113">
        <v>3</v>
      </c>
      <c r="H312" s="113">
        <v>6</v>
      </c>
      <c r="I312" s="113">
        <v>1</v>
      </c>
      <c r="J312" s="191" t="s">
        <v>334</v>
      </c>
      <c r="K312" s="113" t="str">
        <f t="shared" si="30"/>
        <v>S</v>
      </c>
      <c r="L312" s="113" t="s">
        <v>295</v>
      </c>
      <c r="M312" s="113" t="s">
        <v>296</v>
      </c>
      <c r="N312" s="113" t="s">
        <v>297</v>
      </c>
      <c r="O312" s="113" t="s">
        <v>298</v>
      </c>
      <c r="P312" s="113" t="str">
        <f t="shared" si="31"/>
        <v>S</v>
      </c>
      <c r="Q312" s="113" t="s">
        <v>295</v>
      </c>
      <c r="R312" s="113" t="s">
        <v>310</v>
      </c>
      <c r="S312" s="177"/>
    </row>
    <row r="313" spans="1:19" ht="15">
      <c r="A313" s="113">
        <v>7</v>
      </c>
      <c r="B313" s="136" t="s">
        <v>1442</v>
      </c>
      <c r="C313" s="195" t="s">
        <v>520</v>
      </c>
      <c r="D313" s="204" t="s">
        <v>520</v>
      </c>
      <c r="E313" s="197" t="s">
        <v>512</v>
      </c>
      <c r="F313" s="197" t="s">
        <v>104</v>
      </c>
      <c r="G313" s="136">
        <v>3</v>
      </c>
      <c r="H313" s="136">
        <v>5</v>
      </c>
      <c r="I313" s="136"/>
      <c r="J313" s="200" t="s">
        <v>334</v>
      </c>
      <c r="K313" s="136" t="str">
        <f t="shared" si="30"/>
        <v>B</v>
      </c>
      <c r="L313" s="136" t="s">
        <v>295</v>
      </c>
      <c r="M313" s="136" t="s">
        <v>296</v>
      </c>
      <c r="N313" s="136" t="s">
        <v>297</v>
      </c>
      <c r="O313" s="136" t="s">
        <v>298</v>
      </c>
      <c r="P313" s="136" t="str">
        <f t="shared" si="31"/>
        <v>B</v>
      </c>
      <c r="Q313" s="113" t="s">
        <v>295</v>
      </c>
      <c r="R313" s="136" t="s">
        <v>296</v>
      </c>
      <c r="S313" s="178"/>
    </row>
    <row r="314" spans="1:19" ht="13.5">
      <c r="A314" s="463" t="s">
        <v>386</v>
      </c>
      <c r="B314" s="464"/>
      <c r="C314" s="464"/>
      <c r="D314" s="464"/>
      <c r="E314" s="464"/>
      <c r="F314" s="464"/>
      <c r="G314" s="464"/>
      <c r="H314" s="464"/>
      <c r="I314" s="464"/>
      <c r="J314" s="464"/>
      <c r="K314" s="464"/>
      <c r="L314" s="464"/>
      <c r="M314" s="464"/>
      <c r="N314" s="464"/>
      <c r="O314" s="464"/>
      <c r="P314" s="464"/>
      <c r="Q314" s="464"/>
      <c r="R314" s="464"/>
      <c r="S314" s="465"/>
    </row>
    <row r="315" spans="1:19" ht="14.25">
      <c r="A315" s="172" t="s">
        <v>517</v>
      </c>
      <c r="B315" s="128" t="s">
        <v>518</v>
      </c>
      <c r="C315" s="140"/>
      <c r="D315" s="130"/>
      <c r="E315" s="130"/>
      <c r="F315" s="131"/>
      <c r="G315" s="132"/>
      <c r="H315" s="132"/>
      <c r="I315" s="132"/>
      <c r="J315" s="133"/>
      <c r="K315" s="132"/>
      <c r="L315" s="132"/>
      <c r="M315" s="132"/>
      <c r="N315" s="132"/>
      <c r="O315" s="132"/>
      <c r="P315" s="132"/>
      <c r="Q315" s="132"/>
      <c r="R315" s="132"/>
      <c r="S315" s="134"/>
    </row>
    <row r="316" spans="1:19" ht="15">
      <c r="A316" s="122">
        <v>1</v>
      </c>
      <c r="B316" s="111" t="s">
        <v>1423</v>
      </c>
      <c r="C316" s="184" t="s">
        <v>522</v>
      </c>
      <c r="D316" s="112"/>
      <c r="E316" s="185" t="s">
        <v>163</v>
      </c>
      <c r="F316" s="185" t="s">
        <v>164</v>
      </c>
      <c r="G316" s="111">
        <v>6</v>
      </c>
      <c r="H316" s="111">
        <v>5</v>
      </c>
      <c r="I316" s="111">
        <v>1</v>
      </c>
      <c r="J316" s="187" t="s">
        <v>334</v>
      </c>
      <c r="K316" s="111" t="str">
        <f t="shared" ref="K316:K328" si="32">R316</f>
        <v>B</v>
      </c>
      <c r="L316" s="111" t="s">
        <v>295</v>
      </c>
      <c r="M316" s="111" t="s">
        <v>296</v>
      </c>
      <c r="N316" s="111" t="s">
        <v>297</v>
      </c>
      <c r="O316" s="111" t="s">
        <v>298</v>
      </c>
      <c r="P316" s="111" t="str">
        <f t="shared" ref="P316:P328" si="33">R316</f>
        <v>B</v>
      </c>
      <c r="Q316" s="111" t="s">
        <v>295</v>
      </c>
      <c r="R316" s="111" t="s">
        <v>296</v>
      </c>
      <c r="S316" s="176"/>
    </row>
    <row r="317" spans="1:19" ht="15">
      <c r="A317" s="113">
        <v>2</v>
      </c>
      <c r="B317" s="113" t="s">
        <v>1424</v>
      </c>
      <c r="C317" s="188" t="s">
        <v>523</v>
      </c>
      <c r="D317" s="114"/>
      <c r="E317" s="189" t="s">
        <v>163</v>
      </c>
      <c r="F317" s="189" t="s">
        <v>164</v>
      </c>
      <c r="G317" s="113">
        <v>2</v>
      </c>
      <c r="H317" s="113">
        <v>4</v>
      </c>
      <c r="I317" s="113">
        <v>1</v>
      </c>
      <c r="J317" s="191" t="s">
        <v>334</v>
      </c>
      <c r="K317" s="113" t="str">
        <f t="shared" si="32"/>
        <v>B</v>
      </c>
      <c r="L317" s="113" t="s">
        <v>295</v>
      </c>
      <c r="M317" s="113" t="s">
        <v>296</v>
      </c>
      <c r="N317" s="113" t="s">
        <v>297</v>
      </c>
      <c r="O317" s="113" t="s">
        <v>298</v>
      </c>
      <c r="P317" s="113" t="str">
        <f t="shared" si="33"/>
        <v>B</v>
      </c>
      <c r="Q317" s="113" t="s">
        <v>295</v>
      </c>
      <c r="R317" s="113" t="s">
        <v>296</v>
      </c>
      <c r="S317" s="177"/>
    </row>
    <row r="318" spans="1:19" ht="15">
      <c r="A318" s="122">
        <v>3</v>
      </c>
      <c r="B318" s="113" t="s">
        <v>1425</v>
      </c>
      <c r="C318" s="188" t="s">
        <v>524</v>
      </c>
      <c r="D318" s="114"/>
      <c r="E318" s="189" t="s">
        <v>163</v>
      </c>
      <c r="F318" s="189" t="s">
        <v>164</v>
      </c>
      <c r="G318" s="113">
        <v>4</v>
      </c>
      <c r="H318" s="113">
        <v>5</v>
      </c>
      <c r="I318" s="113">
        <v>1</v>
      </c>
      <c r="J318" s="191" t="s">
        <v>334</v>
      </c>
      <c r="K318" s="113" t="str">
        <f t="shared" si="32"/>
        <v>B</v>
      </c>
      <c r="L318" s="113" t="s">
        <v>295</v>
      </c>
      <c r="M318" s="113" t="s">
        <v>296</v>
      </c>
      <c r="N318" s="113" t="s">
        <v>297</v>
      </c>
      <c r="O318" s="113" t="s">
        <v>298</v>
      </c>
      <c r="P318" s="113" t="str">
        <f t="shared" si="33"/>
        <v>B</v>
      </c>
      <c r="Q318" s="113" t="s">
        <v>295</v>
      </c>
      <c r="R318" s="113" t="s">
        <v>296</v>
      </c>
      <c r="S318" s="177"/>
    </row>
    <row r="319" spans="1:19" ht="15">
      <c r="A319" s="113">
        <v>4</v>
      </c>
      <c r="B319" s="113" t="s">
        <v>1426</v>
      </c>
      <c r="C319" s="188" t="s">
        <v>525</v>
      </c>
      <c r="D319" s="114"/>
      <c r="E319" s="189" t="s">
        <v>163</v>
      </c>
      <c r="F319" s="189" t="s">
        <v>164</v>
      </c>
      <c r="G319" s="113">
        <v>3.5</v>
      </c>
      <c r="H319" s="113">
        <v>5</v>
      </c>
      <c r="I319" s="113">
        <v>1</v>
      </c>
      <c r="J319" s="191" t="s">
        <v>334</v>
      </c>
      <c r="K319" s="113" t="str">
        <f t="shared" si="32"/>
        <v>B</v>
      </c>
      <c r="L319" s="113" t="s">
        <v>295</v>
      </c>
      <c r="M319" s="113" t="s">
        <v>296</v>
      </c>
      <c r="N319" s="113" t="s">
        <v>297</v>
      </c>
      <c r="O319" s="113" t="s">
        <v>298</v>
      </c>
      <c r="P319" s="113" t="str">
        <f t="shared" si="33"/>
        <v>B</v>
      </c>
      <c r="Q319" s="113" t="s">
        <v>295</v>
      </c>
      <c r="R319" s="113" t="s">
        <v>296</v>
      </c>
      <c r="S319" s="177"/>
    </row>
    <row r="320" spans="1:19" ht="15">
      <c r="A320" s="122">
        <v>5</v>
      </c>
      <c r="B320" s="113" t="s">
        <v>1427</v>
      </c>
      <c r="C320" s="188" t="s">
        <v>164</v>
      </c>
      <c r="D320" s="114"/>
      <c r="E320" s="189" t="s">
        <v>163</v>
      </c>
      <c r="F320" s="189" t="s">
        <v>164</v>
      </c>
      <c r="G320" s="113">
        <v>57</v>
      </c>
      <c r="H320" s="113">
        <v>7.5</v>
      </c>
      <c r="I320" s="113">
        <v>1</v>
      </c>
      <c r="J320" s="191" t="s">
        <v>480</v>
      </c>
      <c r="K320" s="113" t="str">
        <f t="shared" si="32"/>
        <v>B</v>
      </c>
      <c r="L320" s="113" t="s">
        <v>295</v>
      </c>
      <c r="M320" s="113" t="s">
        <v>296</v>
      </c>
      <c r="N320" s="113" t="s">
        <v>297</v>
      </c>
      <c r="O320" s="113" t="s">
        <v>298</v>
      </c>
      <c r="P320" s="113" t="str">
        <f t="shared" si="33"/>
        <v>B</v>
      </c>
      <c r="Q320" s="113" t="s">
        <v>295</v>
      </c>
      <c r="R320" s="113" t="s">
        <v>296</v>
      </c>
      <c r="S320" s="177"/>
    </row>
    <row r="321" spans="1:19" ht="15">
      <c r="A321" s="113">
        <v>6</v>
      </c>
      <c r="B321" s="113" t="s">
        <v>1428</v>
      </c>
      <c r="C321" s="188" t="s">
        <v>526</v>
      </c>
      <c r="D321" s="114"/>
      <c r="E321" s="189" t="s">
        <v>166</v>
      </c>
      <c r="F321" s="189" t="s">
        <v>158</v>
      </c>
      <c r="G321" s="113">
        <v>17</v>
      </c>
      <c r="H321" s="113">
        <v>4</v>
      </c>
      <c r="I321" s="113">
        <v>1</v>
      </c>
      <c r="J321" s="191" t="s">
        <v>334</v>
      </c>
      <c r="K321" s="113" t="str">
        <f t="shared" si="32"/>
        <v>B</v>
      </c>
      <c r="L321" s="113" t="s">
        <v>295</v>
      </c>
      <c r="M321" s="113" t="s">
        <v>296</v>
      </c>
      <c r="N321" s="113" t="s">
        <v>297</v>
      </c>
      <c r="O321" s="113" t="s">
        <v>298</v>
      </c>
      <c r="P321" s="113" t="str">
        <f t="shared" si="33"/>
        <v>B</v>
      </c>
      <c r="Q321" s="113" t="s">
        <v>295</v>
      </c>
      <c r="R321" s="113" t="s">
        <v>296</v>
      </c>
      <c r="S321" s="177"/>
    </row>
    <row r="322" spans="1:19" ht="15">
      <c r="A322" s="122">
        <v>7</v>
      </c>
      <c r="B322" s="113" t="s">
        <v>1429</v>
      </c>
      <c r="C322" s="188" t="s">
        <v>527</v>
      </c>
      <c r="D322" s="114"/>
      <c r="E322" s="189" t="s">
        <v>166</v>
      </c>
      <c r="F322" s="189" t="s">
        <v>158</v>
      </c>
      <c r="G322" s="113">
        <v>27</v>
      </c>
      <c r="H322" s="113">
        <v>3</v>
      </c>
      <c r="I322" s="113">
        <v>1</v>
      </c>
      <c r="J322" s="191" t="s">
        <v>334</v>
      </c>
      <c r="K322" s="113" t="str">
        <f t="shared" si="32"/>
        <v>B</v>
      </c>
      <c r="L322" s="113" t="s">
        <v>295</v>
      </c>
      <c r="M322" s="113" t="s">
        <v>296</v>
      </c>
      <c r="N322" s="113" t="s">
        <v>297</v>
      </c>
      <c r="O322" s="113" t="s">
        <v>298</v>
      </c>
      <c r="P322" s="113" t="str">
        <f t="shared" si="33"/>
        <v>B</v>
      </c>
      <c r="Q322" s="113" t="s">
        <v>295</v>
      </c>
      <c r="R322" s="113" t="s">
        <v>296</v>
      </c>
      <c r="S322" s="177"/>
    </row>
    <row r="323" spans="1:19" ht="15">
      <c r="A323" s="113">
        <v>8</v>
      </c>
      <c r="B323" s="113" t="s">
        <v>1430</v>
      </c>
      <c r="C323" s="188" t="s">
        <v>528</v>
      </c>
      <c r="D323" s="114"/>
      <c r="E323" s="189" t="s">
        <v>166</v>
      </c>
      <c r="F323" s="189" t="s">
        <v>158</v>
      </c>
      <c r="G323" s="113">
        <v>18</v>
      </c>
      <c r="H323" s="113">
        <v>3</v>
      </c>
      <c r="I323" s="113">
        <v>1</v>
      </c>
      <c r="J323" s="191" t="s">
        <v>334</v>
      </c>
      <c r="K323" s="113" t="str">
        <f t="shared" si="32"/>
        <v>B</v>
      </c>
      <c r="L323" s="113" t="s">
        <v>295</v>
      </c>
      <c r="M323" s="113" t="s">
        <v>296</v>
      </c>
      <c r="N323" s="113" t="s">
        <v>297</v>
      </c>
      <c r="O323" s="113" t="s">
        <v>298</v>
      </c>
      <c r="P323" s="113" t="str">
        <f t="shared" si="33"/>
        <v>B</v>
      </c>
      <c r="Q323" s="113" t="s">
        <v>295</v>
      </c>
      <c r="R323" s="113" t="s">
        <v>296</v>
      </c>
      <c r="S323" s="177"/>
    </row>
    <row r="324" spans="1:19" ht="15">
      <c r="A324" s="122">
        <v>9</v>
      </c>
      <c r="B324" s="113" t="s">
        <v>1431</v>
      </c>
      <c r="C324" s="188" t="s">
        <v>529</v>
      </c>
      <c r="D324" s="114"/>
      <c r="E324" s="189" t="s">
        <v>166</v>
      </c>
      <c r="F324" s="189" t="s">
        <v>158</v>
      </c>
      <c r="G324" s="113">
        <v>6</v>
      </c>
      <c r="H324" s="113">
        <v>6</v>
      </c>
      <c r="I324" s="113">
        <v>1</v>
      </c>
      <c r="J324" s="191" t="s">
        <v>334</v>
      </c>
      <c r="K324" s="113" t="str">
        <f t="shared" si="32"/>
        <v>B</v>
      </c>
      <c r="L324" s="113" t="s">
        <v>295</v>
      </c>
      <c r="M324" s="113" t="s">
        <v>296</v>
      </c>
      <c r="N324" s="113" t="s">
        <v>297</v>
      </c>
      <c r="O324" s="113" t="s">
        <v>298</v>
      </c>
      <c r="P324" s="113" t="str">
        <f t="shared" si="33"/>
        <v>B</v>
      </c>
      <c r="Q324" s="113" t="s">
        <v>295</v>
      </c>
      <c r="R324" s="113" t="s">
        <v>296</v>
      </c>
      <c r="S324" s="177"/>
    </row>
    <row r="325" spans="1:19" ht="15">
      <c r="A325" s="113">
        <v>10</v>
      </c>
      <c r="B325" s="113" t="s">
        <v>1432</v>
      </c>
      <c r="C325" s="188" t="s">
        <v>1602</v>
      </c>
      <c r="D325" s="114"/>
      <c r="E325" s="189" t="s">
        <v>166</v>
      </c>
      <c r="F325" s="189" t="s">
        <v>158</v>
      </c>
      <c r="G325" s="113">
        <v>60</v>
      </c>
      <c r="H325" s="113">
        <v>10</v>
      </c>
      <c r="I325" s="113">
        <v>1</v>
      </c>
      <c r="J325" s="191" t="s">
        <v>480</v>
      </c>
      <c r="K325" s="113" t="str">
        <f t="shared" si="32"/>
        <v>B</v>
      </c>
      <c r="L325" s="113" t="s">
        <v>295</v>
      </c>
      <c r="M325" s="113" t="s">
        <v>296</v>
      </c>
      <c r="N325" s="113" t="s">
        <v>297</v>
      </c>
      <c r="O325" s="113" t="s">
        <v>298</v>
      </c>
      <c r="P325" s="113" t="str">
        <f t="shared" si="33"/>
        <v>B</v>
      </c>
      <c r="Q325" s="113" t="s">
        <v>295</v>
      </c>
      <c r="R325" s="113" t="s">
        <v>296</v>
      </c>
      <c r="S325" s="177"/>
    </row>
    <row r="326" spans="1:19" ht="15">
      <c r="A326" s="122">
        <v>11</v>
      </c>
      <c r="B326" s="113" t="s">
        <v>1433</v>
      </c>
      <c r="C326" s="188" t="s">
        <v>530</v>
      </c>
      <c r="D326" s="114"/>
      <c r="E326" s="189" t="s">
        <v>166</v>
      </c>
      <c r="F326" s="189" t="s">
        <v>158</v>
      </c>
      <c r="G326" s="113">
        <v>13</v>
      </c>
      <c r="H326" s="113">
        <v>6</v>
      </c>
      <c r="I326" s="113">
        <v>1</v>
      </c>
      <c r="J326" s="191" t="s">
        <v>334</v>
      </c>
      <c r="K326" s="113" t="str">
        <f t="shared" si="32"/>
        <v>B</v>
      </c>
      <c r="L326" s="113" t="s">
        <v>295</v>
      </c>
      <c r="M326" s="113" t="s">
        <v>296</v>
      </c>
      <c r="N326" s="113" t="s">
        <v>297</v>
      </c>
      <c r="O326" s="113" t="s">
        <v>298</v>
      </c>
      <c r="P326" s="113" t="str">
        <f t="shared" si="33"/>
        <v>B</v>
      </c>
      <c r="Q326" s="113" t="s">
        <v>295</v>
      </c>
      <c r="R326" s="113" t="s">
        <v>296</v>
      </c>
      <c r="S326" s="177"/>
    </row>
    <row r="327" spans="1:19" ht="15">
      <c r="A327" s="113">
        <v>12</v>
      </c>
      <c r="B327" s="113" t="s">
        <v>1434</v>
      </c>
      <c r="C327" s="188" t="s">
        <v>521</v>
      </c>
      <c r="D327" s="114"/>
      <c r="E327" s="189" t="s">
        <v>156</v>
      </c>
      <c r="F327" s="189" t="s">
        <v>162</v>
      </c>
      <c r="G327" s="113">
        <v>3</v>
      </c>
      <c r="H327" s="113">
        <v>5</v>
      </c>
      <c r="I327" s="113">
        <v>1</v>
      </c>
      <c r="J327" s="191" t="s">
        <v>334</v>
      </c>
      <c r="K327" s="113" t="str">
        <f t="shared" si="32"/>
        <v>B</v>
      </c>
      <c r="L327" s="113" t="s">
        <v>295</v>
      </c>
      <c r="M327" s="113" t="s">
        <v>296</v>
      </c>
      <c r="N327" s="113" t="s">
        <v>297</v>
      </c>
      <c r="O327" s="113" t="s">
        <v>298</v>
      </c>
      <c r="P327" s="113" t="str">
        <f t="shared" si="33"/>
        <v>B</v>
      </c>
      <c r="Q327" s="113" t="s">
        <v>295</v>
      </c>
      <c r="R327" s="113" t="s">
        <v>296</v>
      </c>
      <c r="S327" s="177"/>
    </row>
    <row r="328" spans="1:19" ht="15">
      <c r="A328" s="122">
        <v>13</v>
      </c>
      <c r="B328" s="136" t="s">
        <v>1435</v>
      </c>
      <c r="C328" s="195" t="s">
        <v>162</v>
      </c>
      <c r="D328" s="139"/>
      <c r="E328" s="197" t="s">
        <v>156</v>
      </c>
      <c r="F328" s="197" t="s">
        <v>162</v>
      </c>
      <c r="G328" s="136">
        <v>80</v>
      </c>
      <c r="H328" s="136">
        <v>7</v>
      </c>
      <c r="I328" s="136">
        <v>1</v>
      </c>
      <c r="J328" s="200" t="s">
        <v>480</v>
      </c>
      <c r="K328" s="136" t="str">
        <f t="shared" si="32"/>
        <v>B</v>
      </c>
      <c r="L328" s="136" t="s">
        <v>295</v>
      </c>
      <c r="M328" s="136" t="s">
        <v>296</v>
      </c>
      <c r="N328" s="136" t="s">
        <v>297</v>
      </c>
      <c r="O328" s="136" t="s">
        <v>298</v>
      </c>
      <c r="P328" s="136" t="str">
        <f t="shared" si="33"/>
        <v>B</v>
      </c>
      <c r="Q328" s="113" t="s">
        <v>295</v>
      </c>
      <c r="R328" s="136" t="s">
        <v>296</v>
      </c>
      <c r="S328" s="178"/>
    </row>
    <row r="329" spans="1:19" ht="13.5">
      <c r="A329" s="463" t="s">
        <v>1660</v>
      </c>
      <c r="B329" s="464"/>
      <c r="C329" s="464"/>
      <c r="D329" s="464"/>
      <c r="E329" s="464"/>
      <c r="F329" s="464"/>
      <c r="G329" s="464"/>
      <c r="H329" s="464"/>
      <c r="I329" s="464"/>
      <c r="J329" s="464"/>
      <c r="K329" s="464"/>
      <c r="L329" s="464"/>
      <c r="M329" s="464"/>
      <c r="N329" s="464"/>
      <c r="O329" s="464"/>
      <c r="P329" s="464"/>
      <c r="Q329" s="464"/>
      <c r="R329" s="464"/>
      <c r="S329" s="465"/>
    </row>
    <row r="330" spans="1:19" ht="14.25">
      <c r="A330" s="172" t="s">
        <v>532</v>
      </c>
      <c r="B330" s="128" t="s">
        <v>533</v>
      </c>
      <c r="C330" s="140"/>
      <c r="D330" s="130"/>
      <c r="E330" s="130"/>
      <c r="F330" s="131"/>
      <c r="G330" s="132"/>
      <c r="H330" s="132"/>
      <c r="I330" s="132"/>
      <c r="J330" s="133"/>
      <c r="K330" s="132"/>
      <c r="L330" s="132"/>
      <c r="M330" s="132"/>
      <c r="N330" s="132"/>
      <c r="O330" s="132"/>
      <c r="P330" s="132"/>
      <c r="Q330" s="132"/>
      <c r="R330" s="132"/>
      <c r="S330" s="134"/>
    </row>
    <row r="331" spans="1:19" ht="15">
      <c r="A331" s="122">
        <v>1</v>
      </c>
      <c r="B331" s="111" t="s">
        <v>1498</v>
      </c>
      <c r="C331" s="184" t="s">
        <v>598</v>
      </c>
      <c r="D331" s="202" t="s">
        <v>598</v>
      </c>
      <c r="E331" s="112"/>
      <c r="F331" s="210"/>
      <c r="G331" s="111">
        <v>60</v>
      </c>
      <c r="H331" s="111">
        <v>1.5</v>
      </c>
      <c r="I331" s="111">
        <v>1</v>
      </c>
      <c r="J331" s="112" t="s">
        <v>536</v>
      </c>
      <c r="K331" s="111" t="str">
        <f t="shared" ref="K331:K336" si="34">R331</f>
        <v>B</v>
      </c>
      <c r="L331" s="111" t="s">
        <v>295</v>
      </c>
      <c r="M331" s="111" t="s">
        <v>296</v>
      </c>
      <c r="N331" s="111" t="s">
        <v>297</v>
      </c>
      <c r="O331" s="111" t="s">
        <v>298</v>
      </c>
      <c r="P331" s="111" t="str">
        <f t="shared" ref="P331:P336" si="35">R331</f>
        <v>B</v>
      </c>
      <c r="Q331" s="111" t="s">
        <v>295</v>
      </c>
      <c r="R331" s="111" t="s">
        <v>296</v>
      </c>
      <c r="S331" s="176"/>
    </row>
    <row r="332" spans="1:19" ht="15">
      <c r="A332" s="113">
        <v>2</v>
      </c>
      <c r="B332" s="113" t="s">
        <v>1499</v>
      </c>
      <c r="C332" s="188" t="s">
        <v>80</v>
      </c>
      <c r="D332" s="203" t="s">
        <v>80</v>
      </c>
      <c r="E332" s="114"/>
      <c r="F332" s="115"/>
      <c r="G332" s="113">
        <v>8</v>
      </c>
      <c r="H332" s="113">
        <v>4</v>
      </c>
      <c r="I332" s="113">
        <v>1</v>
      </c>
      <c r="J332" s="114" t="s">
        <v>334</v>
      </c>
      <c r="K332" s="113" t="str">
        <f t="shared" si="34"/>
        <v>B</v>
      </c>
      <c r="L332" s="113" t="s">
        <v>295</v>
      </c>
      <c r="M332" s="113" t="s">
        <v>296</v>
      </c>
      <c r="N332" s="113" t="s">
        <v>297</v>
      </c>
      <c r="O332" s="113" t="s">
        <v>298</v>
      </c>
      <c r="P332" s="113" t="str">
        <f t="shared" si="35"/>
        <v>B</v>
      </c>
      <c r="Q332" s="113" t="s">
        <v>295</v>
      </c>
      <c r="R332" s="113" t="s">
        <v>296</v>
      </c>
      <c r="S332" s="177"/>
    </row>
    <row r="333" spans="1:19" ht="15">
      <c r="A333" s="122">
        <v>3</v>
      </c>
      <c r="B333" s="113" t="s">
        <v>1500</v>
      </c>
      <c r="C333" s="188" t="s">
        <v>1613</v>
      </c>
      <c r="D333" s="203" t="s">
        <v>1613</v>
      </c>
      <c r="E333" s="114"/>
      <c r="F333" s="115"/>
      <c r="G333" s="113">
        <v>10</v>
      </c>
      <c r="H333" s="113">
        <v>4</v>
      </c>
      <c r="I333" s="113">
        <v>1</v>
      </c>
      <c r="J333" s="114" t="s">
        <v>334</v>
      </c>
      <c r="K333" s="113" t="str">
        <f t="shared" si="34"/>
        <v>B</v>
      </c>
      <c r="L333" s="113" t="s">
        <v>295</v>
      </c>
      <c r="M333" s="113" t="s">
        <v>296</v>
      </c>
      <c r="N333" s="113" t="s">
        <v>297</v>
      </c>
      <c r="O333" s="113" t="s">
        <v>298</v>
      </c>
      <c r="P333" s="113" t="str">
        <f t="shared" si="35"/>
        <v>B</v>
      </c>
      <c r="Q333" s="113" t="s">
        <v>295</v>
      </c>
      <c r="R333" s="113" t="s">
        <v>296</v>
      </c>
      <c r="S333" s="177"/>
    </row>
    <row r="334" spans="1:19" ht="15">
      <c r="A334" s="113">
        <v>4</v>
      </c>
      <c r="B334" s="113" t="s">
        <v>1501</v>
      </c>
      <c r="C334" s="188" t="s">
        <v>535</v>
      </c>
      <c r="D334" s="203" t="s">
        <v>535</v>
      </c>
      <c r="E334" s="114"/>
      <c r="F334" s="115"/>
      <c r="G334" s="113">
        <v>60</v>
      </c>
      <c r="H334" s="113">
        <v>1.5</v>
      </c>
      <c r="I334" s="113">
        <v>1</v>
      </c>
      <c r="J334" s="114" t="s">
        <v>334</v>
      </c>
      <c r="K334" s="113" t="str">
        <f t="shared" si="34"/>
        <v>B</v>
      </c>
      <c r="L334" s="113" t="s">
        <v>295</v>
      </c>
      <c r="M334" s="113" t="s">
        <v>296</v>
      </c>
      <c r="N334" s="113" t="s">
        <v>297</v>
      </c>
      <c r="O334" s="113" t="s">
        <v>298</v>
      </c>
      <c r="P334" s="113" t="str">
        <f t="shared" si="35"/>
        <v>B</v>
      </c>
      <c r="Q334" s="113" t="s">
        <v>295</v>
      </c>
      <c r="R334" s="113" t="s">
        <v>296</v>
      </c>
      <c r="S334" s="177"/>
    </row>
    <row r="335" spans="1:19" ht="15">
      <c r="A335" s="113">
        <v>5</v>
      </c>
      <c r="B335" s="113" t="s">
        <v>1502</v>
      </c>
      <c r="C335" s="188" t="s">
        <v>534</v>
      </c>
      <c r="D335" s="203" t="s">
        <v>534</v>
      </c>
      <c r="E335" s="114"/>
      <c r="F335" s="115"/>
      <c r="G335" s="113">
        <v>10</v>
      </c>
      <c r="H335" s="113">
        <v>4</v>
      </c>
      <c r="I335" s="113">
        <v>1</v>
      </c>
      <c r="J335" s="114" t="s">
        <v>334</v>
      </c>
      <c r="K335" s="113" t="str">
        <f t="shared" si="34"/>
        <v>B</v>
      </c>
      <c r="L335" s="113" t="s">
        <v>295</v>
      </c>
      <c r="M335" s="113" t="s">
        <v>296</v>
      </c>
      <c r="N335" s="113" t="s">
        <v>297</v>
      </c>
      <c r="O335" s="113" t="s">
        <v>298</v>
      </c>
      <c r="P335" s="113" t="str">
        <f t="shared" si="35"/>
        <v>B</v>
      </c>
      <c r="Q335" s="113" t="s">
        <v>295</v>
      </c>
      <c r="R335" s="113" t="s">
        <v>296</v>
      </c>
      <c r="S335" s="177"/>
    </row>
    <row r="336" spans="1:19" ht="15">
      <c r="A336" s="113">
        <v>6</v>
      </c>
      <c r="B336" s="136" t="s">
        <v>1503</v>
      </c>
      <c r="C336" s="195" t="s">
        <v>122</v>
      </c>
      <c r="D336" s="204" t="s">
        <v>122</v>
      </c>
      <c r="E336" s="139"/>
      <c r="F336" s="141"/>
      <c r="G336" s="136">
        <v>8</v>
      </c>
      <c r="H336" s="136">
        <v>4</v>
      </c>
      <c r="I336" s="136">
        <v>1</v>
      </c>
      <c r="J336" s="139" t="s">
        <v>334</v>
      </c>
      <c r="K336" s="136" t="str">
        <f t="shared" si="34"/>
        <v>B</v>
      </c>
      <c r="L336" s="136" t="s">
        <v>295</v>
      </c>
      <c r="M336" s="136" t="s">
        <v>296</v>
      </c>
      <c r="N336" s="136" t="s">
        <v>297</v>
      </c>
      <c r="O336" s="136" t="s">
        <v>298</v>
      </c>
      <c r="P336" s="136" t="str">
        <f t="shared" si="35"/>
        <v>B</v>
      </c>
      <c r="Q336" s="113" t="s">
        <v>295</v>
      </c>
      <c r="R336" s="136" t="s">
        <v>296</v>
      </c>
      <c r="S336" s="178"/>
    </row>
    <row r="337" spans="1:19" ht="13.5">
      <c r="A337" s="463" t="s">
        <v>516</v>
      </c>
      <c r="B337" s="464"/>
      <c r="C337" s="464"/>
      <c r="D337" s="464"/>
      <c r="E337" s="464"/>
      <c r="F337" s="464"/>
      <c r="G337" s="464"/>
      <c r="H337" s="464"/>
      <c r="I337" s="464"/>
      <c r="J337" s="464"/>
      <c r="K337" s="464"/>
      <c r="L337" s="464"/>
      <c r="M337" s="464"/>
      <c r="N337" s="464"/>
      <c r="O337" s="464"/>
      <c r="P337" s="464"/>
      <c r="Q337" s="464"/>
      <c r="R337" s="464"/>
      <c r="S337" s="465"/>
    </row>
    <row r="338" spans="1:19" ht="14.25">
      <c r="A338" s="172" t="s">
        <v>537</v>
      </c>
      <c r="B338" s="128" t="s">
        <v>538</v>
      </c>
      <c r="C338" s="140"/>
      <c r="D338" s="130"/>
      <c r="E338" s="130"/>
      <c r="F338" s="131"/>
      <c r="G338" s="132"/>
      <c r="H338" s="132"/>
      <c r="I338" s="132"/>
      <c r="J338" s="133"/>
      <c r="K338" s="132"/>
      <c r="L338" s="132"/>
      <c r="M338" s="132"/>
      <c r="N338" s="132"/>
      <c r="O338" s="132"/>
      <c r="P338" s="132"/>
      <c r="Q338" s="132"/>
      <c r="R338" s="132"/>
      <c r="S338" s="134"/>
    </row>
    <row r="339" spans="1:19" ht="15">
      <c r="A339" s="122">
        <v>1</v>
      </c>
      <c r="B339" s="111" t="s">
        <v>1514</v>
      </c>
      <c r="C339" s="184" t="s">
        <v>121</v>
      </c>
      <c r="D339" s="202" t="s">
        <v>121</v>
      </c>
      <c r="E339" s="112"/>
      <c r="F339" s="210"/>
      <c r="G339" s="211">
        <v>3</v>
      </c>
      <c r="H339" s="211">
        <v>6</v>
      </c>
      <c r="I339" s="111">
        <v>1</v>
      </c>
      <c r="J339" s="112" t="s">
        <v>334</v>
      </c>
      <c r="K339" s="111" t="str">
        <f t="shared" ref="K339:K346" si="36">R339</f>
        <v>B</v>
      </c>
      <c r="L339" s="111" t="s">
        <v>295</v>
      </c>
      <c r="M339" s="111" t="s">
        <v>296</v>
      </c>
      <c r="N339" s="111" t="s">
        <v>297</v>
      </c>
      <c r="O339" s="111" t="s">
        <v>298</v>
      </c>
      <c r="P339" s="111" t="str">
        <f t="shared" ref="P339:P346" si="37">R339</f>
        <v>B</v>
      </c>
      <c r="Q339" s="111" t="s">
        <v>295</v>
      </c>
      <c r="R339" s="111" t="s">
        <v>296</v>
      </c>
      <c r="S339" s="176"/>
    </row>
    <row r="340" spans="1:19" ht="15">
      <c r="A340" s="113">
        <v>2</v>
      </c>
      <c r="B340" s="113" t="s">
        <v>1515</v>
      </c>
      <c r="C340" s="188" t="s">
        <v>118</v>
      </c>
      <c r="D340" s="203" t="s">
        <v>118</v>
      </c>
      <c r="E340" s="114"/>
      <c r="F340" s="115"/>
      <c r="G340" s="212">
        <v>3</v>
      </c>
      <c r="H340" s="212">
        <v>6</v>
      </c>
      <c r="I340" s="113">
        <v>1</v>
      </c>
      <c r="J340" s="114" t="s">
        <v>334</v>
      </c>
      <c r="K340" s="113" t="str">
        <f t="shared" si="36"/>
        <v>B</v>
      </c>
      <c r="L340" s="113" t="s">
        <v>295</v>
      </c>
      <c r="M340" s="113" t="s">
        <v>296</v>
      </c>
      <c r="N340" s="113" t="s">
        <v>297</v>
      </c>
      <c r="O340" s="113" t="s">
        <v>298</v>
      </c>
      <c r="P340" s="113" t="str">
        <f t="shared" si="37"/>
        <v>B</v>
      </c>
      <c r="Q340" s="113" t="s">
        <v>295</v>
      </c>
      <c r="R340" s="113" t="s">
        <v>296</v>
      </c>
      <c r="S340" s="177"/>
    </row>
    <row r="341" spans="1:19" ht="15">
      <c r="A341" s="122">
        <v>3</v>
      </c>
      <c r="B341" s="113" t="s">
        <v>1516</v>
      </c>
      <c r="C341" s="188" t="s">
        <v>543</v>
      </c>
      <c r="D341" s="203" t="s">
        <v>543</v>
      </c>
      <c r="E341" s="114"/>
      <c r="F341" s="115"/>
      <c r="G341" s="212">
        <v>10</v>
      </c>
      <c r="H341" s="212">
        <v>4</v>
      </c>
      <c r="I341" s="113">
        <v>1</v>
      </c>
      <c r="J341" s="114" t="s">
        <v>334</v>
      </c>
      <c r="K341" s="113" t="str">
        <f t="shared" si="36"/>
        <v>B</v>
      </c>
      <c r="L341" s="113" t="s">
        <v>295</v>
      </c>
      <c r="M341" s="113" t="s">
        <v>296</v>
      </c>
      <c r="N341" s="113" t="s">
        <v>297</v>
      </c>
      <c r="O341" s="113" t="s">
        <v>298</v>
      </c>
      <c r="P341" s="113" t="str">
        <f t="shared" si="37"/>
        <v>B</v>
      </c>
      <c r="Q341" s="113" t="s">
        <v>295</v>
      </c>
      <c r="R341" s="113" t="s">
        <v>296</v>
      </c>
      <c r="S341" s="177"/>
    </row>
    <row r="342" spans="1:19" ht="15">
      <c r="A342" s="113">
        <v>4</v>
      </c>
      <c r="B342" s="113" t="s">
        <v>1517</v>
      </c>
      <c r="C342" s="188" t="s">
        <v>539</v>
      </c>
      <c r="D342" s="203" t="s">
        <v>539</v>
      </c>
      <c r="E342" s="114"/>
      <c r="F342" s="115"/>
      <c r="G342" s="113">
        <v>10</v>
      </c>
      <c r="H342" s="113">
        <v>6</v>
      </c>
      <c r="I342" s="113">
        <v>1</v>
      </c>
      <c r="J342" s="114" t="s">
        <v>334</v>
      </c>
      <c r="K342" s="113" t="str">
        <f t="shared" si="36"/>
        <v>B</v>
      </c>
      <c r="L342" s="113" t="s">
        <v>295</v>
      </c>
      <c r="M342" s="113" t="s">
        <v>296</v>
      </c>
      <c r="N342" s="113" t="s">
        <v>297</v>
      </c>
      <c r="O342" s="113" t="s">
        <v>298</v>
      </c>
      <c r="P342" s="113" t="str">
        <f t="shared" si="37"/>
        <v>B</v>
      </c>
      <c r="Q342" s="113" t="s">
        <v>295</v>
      </c>
      <c r="R342" s="113" t="s">
        <v>296</v>
      </c>
      <c r="S342" s="177"/>
    </row>
    <row r="343" spans="1:19" ht="15">
      <c r="A343" s="122">
        <v>5</v>
      </c>
      <c r="B343" s="113" t="s">
        <v>1518</v>
      </c>
      <c r="C343" s="188" t="s">
        <v>540</v>
      </c>
      <c r="D343" s="203" t="s">
        <v>540</v>
      </c>
      <c r="E343" s="114"/>
      <c r="F343" s="115"/>
      <c r="G343" s="113">
        <v>2</v>
      </c>
      <c r="H343" s="113">
        <v>4</v>
      </c>
      <c r="I343" s="113">
        <v>2</v>
      </c>
      <c r="J343" s="114" t="s">
        <v>334</v>
      </c>
      <c r="K343" s="113" t="str">
        <f t="shared" si="36"/>
        <v>B</v>
      </c>
      <c r="L343" s="113" t="s">
        <v>295</v>
      </c>
      <c r="M343" s="113" t="s">
        <v>296</v>
      </c>
      <c r="N343" s="113" t="s">
        <v>297</v>
      </c>
      <c r="O343" s="113" t="s">
        <v>298</v>
      </c>
      <c r="P343" s="113" t="str">
        <f t="shared" si="37"/>
        <v>B</v>
      </c>
      <c r="Q343" s="113" t="s">
        <v>295</v>
      </c>
      <c r="R343" s="113" t="s">
        <v>296</v>
      </c>
      <c r="S343" s="177"/>
    </row>
    <row r="344" spans="1:19" ht="15">
      <c r="A344" s="122">
        <v>6</v>
      </c>
      <c r="B344" s="113" t="s">
        <v>1519</v>
      </c>
      <c r="C344" s="188" t="s">
        <v>541</v>
      </c>
      <c r="D344" s="203" t="s">
        <v>541</v>
      </c>
      <c r="E344" s="114"/>
      <c r="F344" s="115"/>
      <c r="G344" s="113">
        <v>14</v>
      </c>
      <c r="H344" s="113">
        <v>6</v>
      </c>
      <c r="I344" s="113">
        <v>1</v>
      </c>
      <c r="J344" s="114" t="s">
        <v>334</v>
      </c>
      <c r="K344" s="113" t="str">
        <f t="shared" si="36"/>
        <v>B</v>
      </c>
      <c r="L344" s="113" t="s">
        <v>295</v>
      </c>
      <c r="M344" s="113" t="s">
        <v>296</v>
      </c>
      <c r="N344" s="113" t="s">
        <v>297</v>
      </c>
      <c r="O344" s="113" t="s">
        <v>298</v>
      </c>
      <c r="P344" s="113" t="str">
        <f t="shared" si="37"/>
        <v>B</v>
      </c>
      <c r="Q344" s="113" t="s">
        <v>295</v>
      </c>
      <c r="R344" s="113" t="s">
        <v>296</v>
      </c>
      <c r="S344" s="177"/>
    </row>
    <row r="345" spans="1:19" ht="15">
      <c r="A345" s="122">
        <v>7</v>
      </c>
      <c r="B345" s="113" t="s">
        <v>1520</v>
      </c>
      <c r="C345" s="188" t="s">
        <v>542</v>
      </c>
      <c r="D345" s="203" t="s">
        <v>542</v>
      </c>
      <c r="E345" s="114"/>
      <c r="F345" s="115"/>
      <c r="G345" s="113">
        <v>4.5</v>
      </c>
      <c r="H345" s="113">
        <v>4</v>
      </c>
      <c r="I345" s="113">
        <v>1</v>
      </c>
      <c r="J345" s="114" t="s">
        <v>334</v>
      </c>
      <c r="K345" s="113" t="str">
        <f t="shared" si="36"/>
        <v>B</v>
      </c>
      <c r="L345" s="113" t="s">
        <v>295</v>
      </c>
      <c r="M345" s="113" t="s">
        <v>296</v>
      </c>
      <c r="N345" s="113" t="s">
        <v>297</v>
      </c>
      <c r="O345" s="113" t="s">
        <v>298</v>
      </c>
      <c r="P345" s="113" t="str">
        <f t="shared" si="37"/>
        <v>B</v>
      </c>
      <c r="Q345" s="113" t="s">
        <v>295</v>
      </c>
      <c r="R345" s="113" t="s">
        <v>296</v>
      </c>
      <c r="S345" s="177"/>
    </row>
    <row r="346" spans="1:19" ht="15">
      <c r="A346" s="122">
        <v>8</v>
      </c>
      <c r="B346" s="136" t="s">
        <v>1521</v>
      </c>
      <c r="C346" s="195" t="s">
        <v>133</v>
      </c>
      <c r="D346" s="204" t="s">
        <v>133</v>
      </c>
      <c r="E346" s="139"/>
      <c r="F346" s="141"/>
      <c r="G346" s="136">
        <v>3</v>
      </c>
      <c r="H346" s="136">
        <v>4</v>
      </c>
      <c r="I346" s="136">
        <v>1</v>
      </c>
      <c r="J346" s="139" t="s">
        <v>334</v>
      </c>
      <c r="K346" s="136" t="str">
        <f t="shared" si="36"/>
        <v>S</v>
      </c>
      <c r="L346" s="136" t="s">
        <v>295</v>
      </c>
      <c r="M346" s="136" t="s">
        <v>296</v>
      </c>
      <c r="N346" s="136" t="s">
        <v>297</v>
      </c>
      <c r="O346" s="136" t="s">
        <v>298</v>
      </c>
      <c r="P346" s="136" t="str">
        <f t="shared" si="37"/>
        <v>S</v>
      </c>
      <c r="Q346" s="113" t="s">
        <v>295</v>
      </c>
      <c r="R346" s="136" t="s">
        <v>310</v>
      </c>
      <c r="S346" s="178"/>
    </row>
    <row r="347" spans="1:19" ht="13.5">
      <c r="A347" s="463" t="s">
        <v>411</v>
      </c>
      <c r="B347" s="464"/>
      <c r="C347" s="464"/>
      <c r="D347" s="464"/>
      <c r="E347" s="464"/>
      <c r="F347" s="464"/>
      <c r="G347" s="464"/>
      <c r="H347" s="464"/>
      <c r="I347" s="464"/>
      <c r="J347" s="464"/>
      <c r="K347" s="464"/>
      <c r="L347" s="464"/>
      <c r="M347" s="464"/>
      <c r="N347" s="464"/>
      <c r="O347" s="464"/>
      <c r="P347" s="464"/>
      <c r="Q347" s="464"/>
      <c r="R347" s="464"/>
      <c r="S347" s="465"/>
    </row>
    <row r="348" spans="1:19" ht="14.25">
      <c r="A348" s="172" t="s">
        <v>544</v>
      </c>
      <c r="B348" s="128" t="s">
        <v>545</v>
      </c>
      <c r="C348" s="140"/>
      <c r="D348" s="130"/>
      <c r="E348" s="130"/>
      <c r="F348" s="131"/>
      <c r="G348" s="132"/>
      <c r="H348" s="132"/>
      <c r="I348" s="132"/>
      <c r="J348" s="133"/>
      <c r="K348" s="132"/>
      <c r="L348" s="132"/>
      <c r="M348" s="132"/>
      <c r="N348" s="132"/>
      <c r="O348" s="130"/>
      <c r="P348" s="132"/>
      <c r="Q348" s="132"/>
      <c r="R348" s="132"/>
      <c r="S348" s="134"/>
    </row>
    <row r="349" spans="1:19" ht="15">
      <c r="A349" s="122">
        <v>1</v>
      </c>
      <c r="B349" s="111" t="s">
        <v>1488</v>
      </c>
      <c r="C349" s="184" t="s">
        <v>546</v>
      </c>
      <c r="D349" s="202" t="s">
        <v>546</v>
      </c>
      <c r="E349" s="185" t="s">
        <v>80</v>
      </c>
      <c r="F349" s="185" t="s">
        <v>94</v>
      </c>
      <c r="G349" s="111">
        <v>6</v>
      </c>
      <c r="H349" s="111">
        <v>3</v>
      </c>
      <c r="I349" s="111">
        <v>1</v>
      </c>
      <c r="J349" s="187" t="s">
        <v>334</v>
      </c>
      <c r="K349" s="111" t="s">
        <v>296</v>
      </c>
      <c r="L349" s="111" t="s">
        <v>295</v>
      </c>
      <c r="M349" s="111" t="s">
        <v>296</v>
      </c>
      <c r="N349" s="111" t="s">
        <v>295</v>
      </c>
      <c r="O349" s="111" t="s">
        <v>298</v>
      </c>
      <c r="P349" s="111" t="str">
        <f t="shared" ref="P349:P358" si="38">R349</f>
        <v>B</v>
      </c>
      <c r="Q349" s="111" t="s">
        <v>295</v>
      </c>
      <c r="R349" s="111" t="s">
        <v>296</v>
      </c>
      <c r="S349" s="176"/>
    </row>
    <row r="350" spans="1:19" ht="15">
      <c r="A350" s="113">
        <v>2</v>
      </c>
      <c r="B350" s="113" t="s">
        <v>1489</v>
      </c>
      <c r="C350" s="206" t="s">
        <v>1608</v>
      </c>
      <c r="D350" s="207" t="s">
        <v>1608</v>
      </c>
      <c r="E350" s="189" t="s">
        <v>80</v>
      </c>
      <c r="F350" s="189" t="s">
        <v>94</v>
      </c>
      <c r="G350" s="113">
        <v>2.5</v>
      </c>
      <c r="H350" s="113">
        <v>8</v>
      </c>
      <c r="I350" s="113">
        <v>1</v>
      </c>
      <c r="J350" s="191" t="s">
        <v>334</v>
      </c>
      <c r="K350" s="113" t="s">
        <v>296</v>
      </c>
      <c r="L350" s="113" t="s">
        <v>295</v>
      </c>
      <c r="M350" s="113" t="s">
        <v>296</v>
      </c>
      <c r="N350" s="113" t="s">
        <v>297</v>
      </c>
      <c r="O350" s="113" t="s">
        <v>298</v>
      </c>
      <c r="P350" s="113" t="str">
        <f t="shared" si="38"/>
        <v>B</v>
      </c>
      <c r="Q350" s="113" t="s">
        <v>295</v>
      </c>
      <c r="R350" s="113" t="s">
        <v>296</v>
      </c>
      <c r="S350" s="177"/>
    </row>
    <row r="351" spans="1:19" ht="15">
      <c r="A351" s="122">
        <v>3</v>
      </c>
      <c r="B351" s="113" t="s">
        <v>1490</v>
      </c>
      <c r="C351" s="208" t="s">
        <v>1609</v>
      </c>
      <c r="D351" s="209" t="s">
        <v>1609</v>
      </c>
      <c r="E351" s="189" t="s">
        <v>80</v>
      </c>
      <c r="F351" s="189" t="s">
        <v>94</v>
      </c>
      <c r="G351" s="113">
        <v>6</v>
      </c>
      <c r="H351" s="113">
        <v>8</v>
      </c>
      <c r="I351" s="113">
        <v>1</v>
      </c>
      <c r="J351" s="191" t="s">
        <v>334</v>
      </c>
      <c r="K351" s="113" t="s">
        <v>296</v>
      </c>
      <c r="L351" s="113" t="s">
        <v>295</v>
      </c>
      <c r="M351" s="113" t="s">
        <v>296</v>
      </c>
      <c r="N351" s="113" t="s">
        <v>297</v>
      </c>
      <c r="O351" s="113" t="s">
        <v>298</v>
      </c>
      <c r="P351" s="113" t="str">
        <f t="shared" si="38"/>
        <v>B</v>
      </c>
      <c r="Q351" s="113" t="s">
        <v>295</v>
      </c>
      <c r="R351" s="113" t="s">
        <v>296</v>
      </c>
      <c r="S351" s="177"/>
    </row>
    <row r="352" spans="1:19" ht="15">
      <c r="A352" s="113">
        <v>4</v>
      </c>
      <c r="B352" s="113" t="s">
        <v>1491</v>
      </c>
      <c r="C352" s="188" t="s">
        <v>238</v>
      </c>
      <c r="D352" s="203" t="s">
        <v>238</v>
      </c>
      <c r="E352" s="189" t="s">
        <v>245</v>
      </c>
      <c r="F352" s="189" t="s">
        <v>421</v>
      </c>
      <c r="G352" s="113">
        <v>3</v>
      </c>
      <c r="H352" s="113">
        <v>4</v>
      </c>
      <c r="I352" s="113">
        <v>1</v>
      </c>
      <c r="J352" s="191" t="s">
        <v>334</v>
      </c>
      <c r="K352" s="113" t="s">
        <v>296</v>
      </c>
      <c r="L352" s="113" t="s">
        <v>295</v>
      </c>
      <c r="M352" s="113" t="s">
        <v>296</v>
      </c>
      <c r="N352" s="113" t="s">
        <v>297</v>
      </c>
      <c r="O352" s="113" t="s">
        <v>298</v>
      </c>
      <c r="P352" s="113" t="str">
        <f t="shared" si="38"/>
        <v>B</v>
      </c>
      <c r="Q352" s="113" t="s">
        <v>295</v>
      </c>
      <c r="R352" s="113" t="s">
        <v>296</v>
      </c>
      <c r="S352" s="177"/>
    </row>
    <row r="353" spans="1:19" ht="15">
      <c r="A353" s="122">
        <v>5</v>
      </c>
      <c r="B353" s="113" t="s">
        <v>1492</v>
      </c>
      <c r="C353" s="188" t="s">
        <v>1610</v>
      </c>
      <c r="D353" s="203" t="s">
        <v>1610</v>
      </c>
      <c r="E353" s="189" t="s">
        <v>131</v>
      </c>
      <c r="F353" s="189" t="s">
        <v>132</v>
      </c>
      <c r="G353" s="113">
        <v>10</v>
      </c>
      <c r="H353" s="113">
        <v>5</v>
      </c>
      <c r="I353" s="113">
        <v>1</v>
      </c>
      <c r="J353" s="191" t="s">
        <v>334</v>
      </c>
      <c r="K353" s="113" t="s">
        <v>296</v>
      </c>
      <c r="L353" s="113" t="s">
        <v>295</v>
      </c>
      <c r="M353" s="113" t="s">
        <v>296</v>
      </c>
      <c r="N353" s="113" t="s">
        <v>297</v>
      </c>
      <c r="O353" s="113" t="s">
        <v>298</v>
      </c>
      <c r="P353" s="113" t="str">
        <f t="shared" si="38"/>
        <v>B</v>
      </c>
      <c r="Q353" s="113" t="s">
        <v>295</v>
      </c>
      <c r="R353" s="113" t="s">
        <v>296</v>
      </c>
      <c r="S353" s="177"/>
    </row>
    <row r="354" spans="1:19" ht="15">
      <c r="A354" s="113">
        <v>6</v>
      </c>
      <c r="B354" s="113" t="s">
        <v>1493</v>
      </c>
      <c r="C354" s="188" t="s">
        <v>1611</v>
      </c>
      <c r="D354" s="203" t="s">
        <v>1611</v>
      </c>
      <c r="E354" s="189" t="s">
        <v>131</v>
      </c>
      <c r="F354" s="189" t="s">
        <v>132</v>
      </c>
      <c r="G354" s="113">
        <v>3</v>
      </c>
      <c r="H354" s="113">
        <v>5</v>
      </c>
      <c r="I354" s="113">
        <v>1</v>
      </c>
      <c r="J354" s="191" t="s">
        <v>334</v>
      </c>
      <c r="K354" s="113" t="s">
        <v>296</v>
      </c>
      <c r="L354" s="113" t="s">
        <v>295</v>
      </c>
      <c r="M354" s="113" t="s">
        <v>296</v>
      </c>
      <c r="N354" s="113" t="s">
        <v>297</v>
      </c>
      <c r="O354" s="113" t="s">
        <v>298</v>
      </c>
      <c r="P354" s="113" t="str">
        <f t="shared" si="38"/>
        <v>B</v>
      </c>
      <c r="Q354" s="113" t="s">
        <v>295</v>
      </c>
      <c r="R354" s="113" t="s">
        <v>296</v>
      </c>
      <c r="S354" s="177"/>
    </row>
    <row r="355" spans="1:19" ht="15">
      <c r="A355" s="113">
        <v>7</v>
      </c>
      <c r="B355" s="113" t="s">
        <v>1494</v>
      </c>
      <c r="C355" s="188" t="s">
        <v>547</v>
      </c>
      <c r="D355" s="203" t="s">
        <v>547</v>
      </c>
      <c r="E355" s="189" t="s">
        <v>131</v>
      </c>
      <c r="F355" s="189" t="s">
        <v>132</v>
      </c>
      <c r="G355" s="113">
        <v>3</v>
      </c>
      <c r="H355" s="113">
        <v>3</v>
      </c>
      <c r="I355" s="113">
        <v>1</v>
      </c>
      <c r="J355" s="191" t="s">
        <v>334</v>
      </c>
      <c r="K355" s="113" t="s">
        <v>296</v>
      </c>
      <c r="L355" s="113" t="s">
        <v>295</v>
      </c>
      <c r="M355" s="113" t="s">
        <v>296</v>
      </c>
      <c r="N355" s="113" t="s">
        <v>297</v>
      </c>
      <c r="O355" s="113" t="s">
        <v>298</v>
      </c>
      <c r="P355" s="113" t="str">
        <f t="shared" si="38"/>
        <v>B</v>
      </c>
      <c r="Q355" s="113" t="s">
        <v>295</v>
      </c>
      <c r="R355" s="113" t="s">
        <v>296</v>
      </c>
      <c r="S355" s="177"/>
    </row>
    <row r="356" spans="1:19" ht="15">
      <c r="A356" s="113">
        <v>8</v>
      </c>
      <c r="B356" s="192" t="s">
        <v>1495</v>
      </c>
      <c r="C356" s="188" t="s">
        <v>619</v>
      </c>
      <c r="D356" s="203" t="s">
        <v>619</v>
      </c>
      <c r="E356" s="189" t="s">
        <v>131</v>
      </c>
      <c r="F356" s="189" t="s">
        <v>132</v>
      </c>
      <c r="G356" s="117">
        <v>20</v>
      </c>
      <c r="H356" s="113">
        <v>3</v>
      </c>
      <c r="I356" s="113">
        <v>1</v>
      </c>
      <c r="J356" s="191" t="s">
        <v>334</v>
      </c>
      <c r="K356" s="113" t="s">
        <v>296</v>
      </c>
      <c r="L356" s="113" t="s">
        <v>295</v>
      </c>
      <c r="M356" s="113" t="s">
        <v>296</v>
      </c>
      <c r="N356" s="113" t="s">
        <v>297</v>
      </c>
      <c r="O356" s="113" t="s">
        <v>298</v>
      </c>
      <c r="P356" s="113" t="str">
        <f t="shared" si="38"/>
        <v>B</v>
      </c>
      <c r="Q356" s="113" t="s">
        <v>295</v>
      </c>
      <c r="R356" s="113" t="s">
        <v>296</v>
      </c>
      <c r="S356" s="177"/>
    </row>
    <row r="357" spans="1:19" ht="15">
      <c r="A357" s="113">
        <v>9</v>
      </c>
      <c r="B357" s="192" t="s">
        <v>1496</v>
      </c>
      <c r="C357" s="188" t="s">
        <v>579</v>
      </c>
      <c r="D357" s="203" t="s">
        <v>579</v>
      </c>
      <c r="E357" s="189" t="s">
        <v>244</v>
      </c>
      <c r="F357" s="189" t="s">
        <v>132</v>
      </c>
      <c r="G357" s="117">
        <v>40</v>
      </c>
      <c r="H357" s="113">
        <v>5</v>
      </c>
      <c r="I357" s="113">
        <v>1</v>
      </c>
      <c r="J357" s="191" t="s">
        <v>334</v>
      </c>
      <c r="K357" s="113" t="s">
        <v>296</v>
      </c>
      <c r="L357" s="113" t="s">
        <v>295</v>
      </c>
      <c r="M357" s="113" t="s">
        <v>296</v>
      </c>
      <c r="N357" s="113" t="s">
        <v>297</v>
      </c>
      <c r="O357" s="113" t="s">
        <v>298</v>
      </c>
      <c r="P357" s="113" t="str">
        <f t="shared" si="38"/>
        <v>B</v>
      </c>
      <c r="Q357" s="113" t="s">
        <v>295</v>
      </c>
      <c r="R357" s="113" t="s">
        <v>296</v>
      </c>
      <c r="S357" s="177"/>
    </row>
    <row r="358" spans="1:19" ht="15">
      <c r="A358" s="113">
        <v>10</v>
      </c>
      <c r="B358" s="194" t="s">
        <v>1497</v>
      </c>
      <c r="C358" s="195" t="s">
        <v>1612</v>
      </c>
      <c r="D358" s="204" t="s">
        <v>1612</v>
      </c>
      <c r="E358" s="197" t="s">
        <v>237</v>
      </c>
      <c r="F358" s="197" t="s">
        <v>80</v>
      </c>
      <c r="G358" s="199">
        <v>6</v>
      </c>
      <c r="H358" s="136">
        <v>3</v>
      </c>
      <c r="I358" s="136">
        <v>1</v>
      </c>
      <c r="J358" s="200" t="s">
        <v>334</v>
      </c>
      <c r="K358" s="136" t="s">
        <v>296</v>
      </c>
      <c r="L358" s="136" t="s">
        <v>295</v>
      </c>
      <c r="M358" s="136" t="s">
        <v>296</v>
      </c>
      <c r="N358" s="136" t="s">
        <v>297</v>
      </c>
      <c r="O358" s="136" t="s">
        <v>298</v>
      </c>
      <c r="P358" s="136" t="str">
        <f t="shared" si="38"/>
        <v>B</v>
      </c>
      <c r="Q358" s="113" t="s">
        <v>295</v>
      </c>
      <c r="R358" s="136" t="s">
        <v>296</v>
      </c>
      <c r="S358" s="178"/>
    </row>
    <row r="359" spans="1:19" ht="13.5">
      <c r="A359" s="463" t="s">
        <v>1658</v>
      </c>
      <c r="B359" s="464"/>
      <c r="C359" s="464"/>
      <c r="D359" s="464"/>
      <c r="E359" s="464"/>
      <c r="F359" s="464"/>
      <c r="G359" s="464"/>
      <c r="H359" s="464"/>
      <c r="I359" s="464"/>
      <c r="J359" s="464"/>
      <c r="K359" s="464"/>
      <c r="L359" s="464"/>
      <c r="M359" s="464"/>
      <c r="N359" s="464"/>
      <c r="O359" s="464"/>
      <c r="P359" s="464"/>
      <c r="Q359" s="464"/>
      <c r="R359" s="464"/>
      <c r="S359" s="465"/>
    </row>
    <row r="360" spans="1:19" ht="14.25">
      <c r="A360" s="172" t="s">
        <v>548</v>
      </c>
      <c r="B360" s="128" t="s">
        <v>549</v>
      </c>
      <c r="C360" s="140"/>
      <c r="D360" s="130"/>
      <c r="E360" s="130"/>
      <c r="F360" s="131"/>
      <c r="G360" s="132"/>
      <c r="H360" s="132"/>
      <c r="I360" s="132"/>
      <c r="J360" s="133"/>
      <c r="K360" s="132"/>
      <c r="L360" s="132"/>
      <c r="M360" s="132"/>
      <c r="N360" s="132"/>
      <c r="O360" s="132"/>
      <c r="P360" s="132"/>
      <c r="Q360" s="132"/>
      <c r="R360" s="132"/>
      <c r="S360" s="134"/>
    </row>
    <row r="361" spans="1:19" ht="15">
      <c r="A361" s="122">
        <v>1</v>
      </c>
      <c r="B361" s="111" t="s">
        <v>1403</v>
      </c>
      <c r="C361" s="184" t="s">
        <v>552</v>
      </c>
      <c r="D361" s="112"/>
      <c r="E361" s="185" t="s">
        <v>162</v>
      </c>
      <c r="F361" s="185" t="s">
        <v>154</v>
      </c>
      <c r="G361" s="111">
        <v>6.5</v>
      </c>
      <c r="H361" s="111">
        <v>5.5</v>
      </c>
      <c r="I361" s="111">
        <v>1</v>
      </c>
      <c r="J361" s="187" t="s">
        <v>334</v>
      </c>
      <c r="K361" s="111" t="str">
        <f t="shared" ref="K361:K368" si="39">R361</f>
        <v>B</v>
      </c>
      <c r="L361" s="111" t="s">
        <v>295</v>
      </c>
      <c r="M361" s="111" t="s">
        <v>296</v>
      </c>
      <c r="N361" s="111" t="s">
        <v>297</v>
      </c>
      <c r="O361" s="111" t="s">
        <v>298</v>
      </c>
      <c r="P361" s="111" t="str">
        <f t="shared" ref="P361:P381" si="40">R361</f>
        <v>B</v>
      </c>
      <c r="Q361" s="111" t="s">
        <v>295</v>
      </c>
      <c r="R361" s="111" t="s">
        <v>296</v>
      </c>
      <c r="S361" s="176"/>
    </row>
    <row r="362" spans="1:19" ht="15">
      <c r="A362" s="113">
        <v>2</v>
      </c>
      <c r="B362" s="113" t="s">
        <v>1404</v>
      </c>
      <c r="C362" s="188" t="s">
        <v>553</v>
      </c>
      <c r="D362" s="114"/>
      <c r="E362" s="189" t="s">
        <v>162</v>
      </c>
      <c r="F362" s="189" t="s">
        <v>154</v>
      </c>
      <c r="G362" s="113">
        <v>14</v>
      </c>
      <c r="H362" s="113">
        <v>6.8</v>
      </c>
      <c r="I362" s="113">
        <v>1</v>
      </c>
      <c r="J362" s="191" t="s">
        <v>334</v>
      </c>
      <c r="K362" s="113" t="str">
        <f t="shared" si="39"/>
        <v>B</v>
      </c>
      <c r="L362" s="113" t="s">
        <v>295</v>
      </c>
      <c r="M362" s="113" t="s">
        <v>296</v>
      </c>
      <c r="N362" s="113" t="s">
        <v>297</v>
      </c>
      <c r="O362" s="113" t="s">
        <v>298</v>
      </c>
      <c r="P362" s="113" t="str">
        <f t="shared" si="40"/>
        <v>B</v>
      </c>
      <c r="Q362" s="113" t="s">
        <v>295</v>
      </c>
      <c r="R362" s="113" t="s">
        <v>296</v>
      </c>
      <c r="S362" s="177"/>
    </row>
    <row r="363" spans="1:19" ht="15">
      <c r="A363" s="122">
        <v>3</v>
      </c>
      <c r="B363" s="113" t="s">
        <v>1405</v>
      </c>
      <c r="C363" s="188" t="s">
        <v>556</v>
      </c>
      <c r="D363" s="114"/>
      <c r="E363" s="189" t="s">
        <v>162</v>
      </c>
      <c r="F363" s="189" t="s">
        <v>151</v>
      </c>
      <c r="G363" s="113">
        <v>12</v>
      </c>
      <c r="H363" s="113">
        <v>6</v>
      </c>
      <c r="I363" s="113">
        <v>2</v>
      </c>
      <c r="J363" s="191" t="s">
        <v>334</v>
      </c>
      <c r="K363" s="113" t="str">
        <f t="shared" si="39"/>
        <v>B</v>
      </c>
      <c r="L363" s="113" t="s">
        <v>295</v>
      </c>
      <c r="M363" s="113" t="s">
        <v>296</v>
      </c>
      <c r="N363" s="113" t="s">
        <v>297</v>
      </c>
      <c r="O363" s="113" t="s">
        <v>298</v>
      </c>
      <c r="P363" s="113" t="str">
        <f t="shared" si="40"/>
        <v>B</v>
      </c>
      <c r="Q363" s="113" t="s">
        <v>295</v>
      </c>
      <c r="R363" s="113" t="s">
        <v>296</v>
      </c>
      <c r="S363" s="177"/>
    </row>
    <row r="364" spans="1:19" ht="15">
      <c r="A364" s="113">
        <v>4</v>
      </c>
      <c r="B364" s="113" t="s">
        <v>1406</v>
      </c>
      <c r="C364" s="188" t="s">
        <v>557</v>
      </c>
      <c r="D364" s="114"/>
      <c r="E364" s="189" t="s">
        <v>162</v>
      </c>
      <c r="F364" s="189" t="s">
        <v>151</v>
      </c>
      <c r="G364" s="113">
        <v>11.8</v>
      </c>
      <c r="H364" s="113">
        <v>3.5</v>
      </c>
      <c r="I364" s="113">
        <v>3</v>
      </c>
      <c r="J364" s="191" t="s">
        <v>334</v>
      </c>
      <c r="K364" s="113" t="str">
        <f t="shared" si="39"/>
        <v>S</v>
      </c>
      <c r="L364" s="113" t="s">
        <v>295</v>
      </c>
      <c r="M364" s="113" t="s">
        <v>296</v>
      </c>
      <c r="N364" s="113" t="s">
        <v>297</v>
      </c>
      <c r="O364" s="113" t="s">
        <v>298</v>
      </c>
      <c r="P364" s="113" t="str">
        <f t="shared" si="40"/>
        <v>S</v>
      </c>
      <c r="Q364" s="113" t="s">
        <v>295</v>
      </c>
      <c r="R364" s="113" t="s">
        <v>310</v>
      </c>
      <c r="S364" s="177"/>
    </row>
    <row r="365" spans="1:19" ht="15">
      <c r="A365" s="122">
        <v>5</v>
      </c>
      <c r="B365" s="113" t="s">
        <v>1407</v>
      </c>
      <c r="C365" s="188" t="s">
        <v>554</v>
      </c>
      <c r="D365" s="114"/>
      <c r="E365" s="189" t="s">
        <v>154</v>
      </c>
      <c r="F365" s="189" t="s">
        <v>158</v>
      </c>
      <c r="G365" s="113">
        <v>12</v>
      </c>
      <c r="H365" s="113">
        <v>6.9</v>
      </c>
      <c r="I365" s="113">
        <v>1</v>
      </c>
      <c r="J365" s="191" t="s">
        <v>334</v>
      </c>
      <c r="K365" s="113" t="str">
        <f t="shared" si="39"/>
        <v>B</v>
      </c>
      <c r="L365" s="113" t="s">
        <v>295</v>
      </c>
      <c r="M365" s="113" t="s">
        <v>296</v>
      </c>
      <c r="N365" s="113" t="s">
        <v>297</v>
      </c>
      <c r="O365" s="113" t="s">
        <v>298</v>
      </c>
      <c r="P365" s="113" t="str">
        <f t="shared" si="40"/>
        <v>B</v>
      </c>
      <c r="Q365" s="113" t="s">
        <v>295</v>
      </c>
      <c r="R365" s="113" t="s">
        <v>296</v>
      </c>
      <c r="S365" s="177"/>
    </row>
    <row r="366" spans="1:19" ht="15">
      <c r="A366" s="113">
        <v>6</v>
      </c>
      <c r="B366" s="113" t="s">
        <v>1408</v>
      </c>
      <c r="C366" s="188" t="s">
        <v>1594</v>
      </c>
      <c r="D366" s="114"/>
      <c r="E366" s="189" t="s">
        <v>154</v>
      </c>
      <c r="F366" s="189" t="s">
        <v>158</v>
      </c>
      <c r="G366" s="113">
        <v>5.0999999999999996</v>
      </c>
      <c r="H366" s="113">
        <v>5.98</v>
      </c>
      <c r="I366" s="113">
        <v>1</v>
      </c>
      <c r="J366" s="191" t="s">
        <v>334</v>
      </c>
      <c r="K366" s="113" t="str">
        <f t="shared" si="39"/>
        <v>B</v>
      </c>
      <c r="L366" s="113" t="s">
        <v>295</v>
      </c>
      <c r="M366" s="113" t="s">
        <v>296</v>
      </c>
      <c r="N366" s="113" t="s">
        <v>297</v>
      </c>
      <c r="O366" s="113" t="s">
        <v>298</v>
      </c>
      <c r="P366" s="113" t="str">
        <f t="shared" si="40"/>
        <v>B</v>
      </c>
      <c r="Q366" s="113" t="s">
        <v>295</v>
      </c>
      <c r="R366" s="113" t="s">
        <v>296</v>
      </c>
      <c r="S366" s="177"/>
    </row>
    <row r="367" spans="1:19" ht="15">
      <c r="A367" s="122">
        <v>7</v>
      </c>
      <c r="B367" s="113" t="s">
        <v>1409</v>
      </c>
      <c r="C367" s="188" t="s">
        <v>1595</v>
      </c>
      <c r="D367" s="146"/>
      <c r="E367" s="189" t="s">
        <v>158</v>
      </c>
      <c r="F367" s="189" t="s">
        <v>1628</v>
      </c>
      <c r="G367" s="118">
        <v>6.2</v>
      </c>
      <c r="H367" s="118">
        <v>4.2</v>
      </c>
      <c r="I367" s="113">
        <v>2</v>
      </c>
      <c r="J367" s="191" t="s">
        <v>334</v>
      </c>
      <c r="K367" s="113" t="str">
        <f t="shared" si="39"/>
        <v>B</v>
      </c>
      <c r="L367" s="113" t="s">
        <v>295</v>
      </c>
      <c r="M367" s="113" t="s">
        <v>296</v>
      </c>
      <c r="N367" s="113" t="s">
        <v>297</v>
      </c>
      <c r="O367" s="113" t="s">
        <v>298</v>
      </c>
      <c r="P367" s="113" t="str">
        <f t="shared" si="40"/>
        <v>B</v>
      </c>
      <c r="Q367" s="113" t="s">
        <v>295</v>
      </c>
      <c r="R367" s="113" t="s">
        <v>296</v>
      </c>
      <c r="S367" s="177"/>
    </row>
    <row r="368" spans="1:19" ht="15">
      <c r="A368" s="113">
        <v>8</v>
      </c>
      <c r="B368" s="113" t="s">
        <v>1410</v>
      </c>
      <c r="C368" s="188" t="s">
        <v>1596</v>
      </c>
      <c r="D368" s="114"/>
      <c r="E368" s="189" t="s">
        <v>158</v>
      </c>
      <c r="F368" s="189" t="s">
        <v>1628</v>
      </c>
      <c r="G368" s="113">
        <v>4.0999999999999996</v>
      </c>
      <c r="H368" s="113">
        <v>6.4</v>
      </c>
      <c r="I368" s="113">
        <v>3</v>
      </c>
      <c r="J368" s="191" t="s">
        <v>334</v>
      </c>
      <c r="K368" s="113" t="str">
        <f t="shared" si="39"/>
        <v>B</v>
      </c>
      <c r="L368" s="113" t="s">
        <v>295</v>
      </c>
      <c r="M368" s="113" t="s">
        <v>296</v>
      </c>
      <c r="N368" s="113" t="s">
        <v>297</v>
      </c>
      <c r="O368" s="113" t="s">
        <v>298</v>
      </c>
      <c r="P368" s="113" t="str">
        <f t="shared" si="40"/>
        <v>B</v>
      </c>
      <c r="Q368" s="113" t="s">
        <v>295</v>
      </c>
      <c r="R368" s="113" t="s">
        <v>296</v>
      </c>
      <c r="S368" s="177"/>
    </row>
    <row r="369" spans="1:19" ht="15">
      <c r="A369" s="122">
        <v>9</v>
      </c>
      <c r="B369" s="113" t="s">
        <v>1411</v>
      </c>
      <c r="C369" s="188" t="s">
        <v>1597</v>
      </c>
      <c r="D369" s="114"/>
      <c r="E369" s="189" t="s">
        <v>158</v>
      </c>
      <c r="F369" s="189" t="s">
        <v>1628</v>
      </c>
      <c r="G369" s="113">
        <v>3.6</v>
      </c>
      <c r="H369" s="113">
        <v>4.5999999999999996</v>
      </c>
      <c r="I369" s="113">
        <v>1</v>
      </c>
      <c r="J369" s="191" t="s">
        <v>334</v>
      </c>
      <c r="K369" s="113" t="s">
        <v>310</v>
      </c>
      <c r="L369" s="113" t="s">
        <v>295</v>
      </c>
      <c r="M369" s="113" t="str">
        <f>R369</f>
        <v>B</v>
      </c>
      <c r="N369" s="113" t="s">
        <v>297</v>
      </c>
      <c r="O369" s="113" t="s">
        <v>298</v>
      </c>
      <c r="P369" s="113" t="str">
        <f t="shared" si="40"/>
        <v>B</v>
      </c>
      <c r="Q369" s="113" t="s">
        <v>295</v>
      </c>
      <c r="R369" s="113" t="s">
        <v>296</v>
      </c>
      <c r="S369" s="177"/>
    </row>
    <row r="370" spans="1:19" ht="15">
      <c r="A370" s="113">
        <v>10</v>
      </c>
      <c r="B370" s="113" t="s">
        <v>1412</v>
      </c>
      <c r="C370" s="188" t="s">
        <v>1598</v>
      </c>
      <c r="D370" s="114"/>
      <c r="E370" s="189" t="s">
        <v>1628</v>
      </c>
      <c r="F370" s="189" t="s">
        <v>236</v>
      </c>
      <c r="G370" s="113">
        <v>8.4</v>
      </c>
      <c r="H370" s="113">
        <v>3.6</v>
      </c>
      <c r="I370" s="113">
        <v>1</v>
      </c>
      <c r="J370" s="191" t="s">
        <v>334</v>
      </c>
      <c r="K370" s="113" t="str">
        <f t="shared" ref="K370:K381" si="41">R370</f>
        <v>B</v>
      </c>
      <c r="L370" s="113" t="s">
        <v>295</v>
      </c>
      <c r="M370" s="113" t="s">
        <v>296</v>
      </c>
      <c r="N370" s="113" t="s">
        <v>297</v>
      </c>
      <c r="O370" s="113" t="s">
        <v>298</v>
      </c>
      <c r="P370" s="113" t="str">
        <f t="shared" si="40"/>
        <v>B</v>
      </c>
      <c r="Q370" s="113" t="s">
        <v>295</v>
      </c>
      <c r="R370" s="113" t="s">
        <v>296</v>
      </c>
      <c r="S370" s="177"/>
    </row>
    <row r="371" spans="1:19" ht="15">
      <c r="A371" s="122">
        <v>11</v>
      </c>
      <c r="B371" s="113" t="s">
        <v>1413</v>
      </c>
      <c r="C371" s="188" t="s">
        <v>236</v>
      </c>
      <c r="D371" s="114"/>
      <c r="E371" s="189" t="s">
        <v>1628</v>
      </c>
      <c r="F371" s="189" t="s">
        <v>236</v>
      </c>
      <c r="G371" s="113">
        <v>17</v>
      </c>
      <c r="H371" s="113">
        <v>2.15</v>
      </c>
      <c r="I371" s="113">
        <v>1</v>
      </c>
      <c r="J371" s="191" t="s">
        <v>334</v>
      </c>
      <c r="K371" s="113" t="str">
        <f t="shared" si="41"/>
        <v>B</v>
      </c>
      <c r="L371" s="113" t="s">
        <v>295</v>
      </c>
      <c r="M371" s="113" t="str">
        <f>R371</f>
        <v>B</v>
      </c>
      <c r="N371" s="113" t="s">
        <v>297</v>
      </c>
      <c r="O371" s="113" t="s">
        <v>298</v>
      </c>
      <c r="P371" s="113" t="str">
        <f t="shared" si="40"/>
        <v>B</v>
      </c>
      <c r="Q371" s="113" t="s">
        <v>295</v>
      </c>
      <c r="R371" s="113" t="s">
        <v>296</v>
      </c>
      <c r="S371" s="177"/>
    </row>
    <row r="372" spans="1:19" ht="15">
      <c r="A372" s="113">
        <v>12</v>
      </c>
      <c r="B372" s="113" t="s">
        <v>1414</v>
      </c>
      <c r="C372" s="188" t="s">
        <v>559</v>
      </c>
      <c r="D372" s="114"/>
      <c r="E372" s="189" t="s">
        <v>151</v>
      </c>
      <c r="F372" s="189" t="s">
        <v>235</v>
      </c>
      <c r="G372" s="113">
        <v>4.2</v>
      </c>
      <c r="H372" s="113">
        <v>3.4</v>
      </c>
      <c r="I372" s="113">
        <v>1</v>
      </c>
      <c r="J372" s="191" t="s">
        <v>334</v>
      </c>
      <c r="K372" s="113" t="str">
        <f t="shared" si="41"/>
        <v>B</v>
      </c>
      <c r="L372" s="113" t="s">
        <v>295</v>
      </c>
      <c r="M372" s="113" t="str">
        <f>R372</f>
        <v>B</v>
      </c>
      <c r="N372" s="113" t="s">
        <v>297</v>
      </c>
      <c r="O372" s="113" t="s">
        <v>298</v>
      </c>
      <c r="P372" s="113" t="str">
        <f t="shared" si="40"/>
        <v>B</v>
      </c>
      <c r="Q372" s="113" t="s">
        <v>295</v>
      </c>
      <c r="R372" s="113" t="s">
        <v>296</v>
      </c>
      <c r="S372" s="177"/>
    </row>
    <row r="373" spans="1:19" ht="15">
      <c r="A373" s="122">
        <v>13</v>
      </c>
      <c r="B373" s="113" t="s">
        <v>1415</v>
      </c>
      <c r="C373" s="188" t="s">
        <v>558</v>
      </c>
      <c r="D373" s="114"/>
      <c r="E373" s="189" t="s">
        <v>235</v>
      </c>
      <c r="F373" s="189" t="s">
        <v>1628</v>
      </c>
      <c r="G373" s="113">
        <v>3.5</v>
      </c>
      <c r="H373" s="113">
        <v>2.5499999999999998</v>
      </c>
      <c r="I373" s="113">
        <v>1</v>
      </c>
      <c r="J373" s="191" t="s">
        <v>334</v>
      </c>
      <c r="K373" s="113" t="str">
        <f t="shared" si="41"/>
        <v>B</v>
      </c>
      <c r="L373" s="113" t="s">
        <v>295</v>
      </c>
      <c r="M373" s="113" t="str">
        <f>R373</f>
        <v>B</v>
      </c>
      <c r="N373" s="113" t="s">
        <v>297</v>
      </c>
      <c r="O373" s="113" t="s">
        <v>298</v>
      </c>
      <c r="P373" s="113" t="str">
        <f t="shared" si="40"/>
        <v>B</v>
      </c>
      <c r="Q373" s="113" t="s">
        <v>295</v>
      </c>
      <c r="R373" s="113" t="s">
        <v>296</v>
      </c>
      <c r="S373" s="177"/>
    </row>
    <row r="374" spans="1:19" ht="15">
      <c r="A374" s="113">
        <v>14</v>
      </c>
      <c r="B374" s="113" t="s">
        <v>1415</v>
      </c>
      <c r="C374" s="188" t="s">
        <v>1599</v>
      </c>
      <c r="D374" s="114"/>
      <c r="E374" s="189" t="s">
        <v>235</v>
      </c>
      <c r="F374" s="189" t="s">
        <v>1628</v>
      </c>
      <c r="G374" s="113">
        <v>3.85</v>
      </c>
      <c r="H374" s="113">
        <v>6</v>
      </c>
      <c r="I374" s="113">
        <v>1</v>
      </c>
      <c r="J374" s="191" t="s">
        <v>334</v>
      </c>
      <c r="K374" s="113" t="str">
        <f t="shared" si="41"/>
        <v>B</v>
      </c>
      <c r="L374" s="113" t="s">
        <v>295</v>
      </c>
      <c r="M374" s="113" t="s">
        <v>296</v>
      </c>
      <c r="N374" s="113" t="s">
        <v>297</v>
      </c>
      <c r="O374" s="113" t="s">
        <v>298</v>
      </c>
      <c r="P374" s="113" t="str">
        <f t="shared" si="40"/>
        <v>B</v>
      </c>
      <c r="Q374" s="113" t="s">
        <v>295</v>
      </c>
      <c r="R374" s="113" t="s">
        <v>296</v>
      </c>
      <c r="S374" s="177"/>
    </row>
    <row r="375" spans="1:19" ht="15">
      <c r="A375" s="122">
        <v>15</v>
      </c>
      <c r="B375" s="113" t="s">
        <v>1416</v>
      </c>
      <c r="C375" s="188" t="s">
        <v>621</v>
      </c>
      <c r="D375" s="114"/>
      <c r="E375" s="189" t="s">
        <v>235</v>
      </c>
      <c r="F375" s="189" t="s">
        <v>1628</v>
      </c>
      <c r="G375" s="113">
        <v>6</v>
      </c>
      <c r="H375" s="113">
        <v>6</v>
      </c>
      <c r="I375" s="113">
        <v>1</v>
      </c>
      <c r="J375" s="191" t="s">
        <v>334</v>
      </c>
      <c r="K375" s="113" t="str">
        <f t="shared" si="41"/>
        <v>B</v>
      </c>
      <c r="L375" s="113" t="s">
        <v>295</v>
      </c>
      <c r="M375" s="113" t="s">
        <v>296</v>
      </c>
      <c r="N375" s="113" t="s">
        <v>297</v>
      </c>
      <c r="O375" s="113" t="s">
        <v>298</v>
      </c>
      <c r="P375" s="113" t="str">
        <f t="shared" si="40"/>
        <v>B</v>
      </c>
      <c r="Q375" s="113" t="s">
        <v>295</v>
      </c>
      <c r="R375" s="113" t="s">
        <v>296</v>
      </c>
      <c r="S375" s="177"/>
    </row>
    <row r="376" spans="1:19" ht="15">
      <c r="A376" s="113">
        <v>16</v>
      </c>
      <c r="B376" s="113" t="s">
        <v>1417</v>
      </c>
      <c r="C376" s="188" t="s">
        <v>550</v>
      </c>
      <c r="D376" s="114"/>
      <c r="E376" s="189" t="s">
        <v>151</v>
      </c>
      <c r="F376" s="189" t="s">
        <v>154</v>
      </c>
      <c r="G376" s="113">
        <v>7.2</v>
      </c>
      <c r="H376" s="113">
        <v>7.5</v>
      </c>
      <c r="I376" s="113">
        <v>1</v>
      </c>
      <c r="J376" s="191" t="s">
        <v>334</v>
      </c>
      <c r="K376" s="113" t="str">
        <f t="shared" si="41"/>
        <v>B</v>
      </c>
      <c r="L376" s="113" t="s">
        <v>295</v>
      </c>
      <c r="M376" s="113" t="s">
        <v>296</v>
      </c>
      <c r="N376" s="113" t="s">
        <v>297</v>
      </c>
      <c r="O376" s="113" t="s">
        <v>298</v>
      </c>
      <c r="P376" s="113" t="str">
        <f t="shared" si="40"/>
        <v>B</v>
      </c>
      <c r="Q376" s="113" t="s">
        <v>295</v>
      </c>
      <c r="R376" s="113" t="s">
        <v>296</v>
      </c>
      <c r="S376" s="177"/>
    </row>
    <row r="377" spans="1:19" ht="15">
      <c r="A377" s="122">
        <v>17</v>
      </c>
      <c r="B377" s="113" t="s">
        <v>1418</v>
      </c>
      <c r="C377" s="188" t="s">
        <v>1600</v>
      </c>
      <c r="D377" s="114"/>
      <c r="E377" s="189" t="s">
        <v>151</v>
      </c>
      <c r="F377" s="189" t="s">
        <v>154</v>
      </c>
      <c r="G377" s="113">
        <v>4.2</v>
      </c>
      <c r="H377" s="113">
        <v>3.5</v>
      </c>
      <c r="I377" s="113">
        <v>1</v>
      </c>
      <c r="J377" s="191" t="s">
        <v>334</v>
      </c>
      <c r="K377" s="113" t="str">
        <f t="shared" si="41"/>
        <v>B</v>
      </c>
      <c r="L377" s="113" t="s">
        <v>295</v>
      </c>
      <c r="M377" s="113" t="s">
        <v>296</v>
      </c>
      <c r="N377" s="113" t="s">
        <v>297</v>
      </c>
      <c r="O377" s="113" t="s">
        <v>298</v>
      </c>
      <c r="P377" s="113" t="str">
        <f t="shared" si="40"/>
        <v>B</v>
      </c>
      <c r="Q377" s="113" t="s">
        <v>295</v>
      </c>
      <c r="R377" s="113" t="s">
        <v>296</v>
      </c>
      <c r="S377" s="177"/>
    </row>
    <row r="378" spans="1:19" ht="15">
      <c r="A378" s="113">
        <v>18</v>
      </c>
      <c r="B378" s="113" t="s">
        <v>1419</v>
      </c>
      <c r="C378" s="188" t="s">
        <v>551</v>
      </c>
      <c r="D378" s="114"/>
      <c r="E378" s="189" t="s">
        <v>151</v>
      </c>
      <c r="F378" s="189" t="s">
        <v>155</v>
      </c>
      <c r="G378" s="113">
        <v>5.85</v>
      </c>
      <c r="H378" s="113">
        <v>7.1</v>
      </c>
      <c r="I378" s="113">
        <v>1</v>
      </c>
      <c r="J378" s="191" t="s">
        <v>334</v>
      </c>
      <c r="K378" s="113" t="str">
        <f t="shared" si="41"/>
        <v>B</v>
      </c>
      <c r="L378" s="113" t="s">
        <v>295</v>
      </c>
      <c r="M378" s="113" t="s">
        <v>296</v>
      </c>
      <c r="N378" s="113" t="s">
        <v>297</v>
      </c>
      <c r="O378" s="113" t="s">
        <v>298</v>
      </c>
      <c r="P378" s="113" t="str">
        <f t="shared" si="40"/>
        <v>B</v>
      </c>
      <c r="Q378" s="113" t="s">
        <v>295</v>
      </c>
      <c r="R378" s="113" t="s">
        <v>296</v>
      </c>
      <c r="S378" s="177"/>
    </row>
    <row r="379" spans="1:19" ht="15">
      <c r="A379" s="122">
        <v>19</v>
      </c>
      <c r="B379" s="113" t="s">
        <v>1420</v>
      </c>
      <c r="C379" s="188" t="s">
        <v>155</v>
      </c>
      <c r="D379" s="114"/>
      <c r="E379" s="189" t="s">
        <v>151</v>
      </c>
      <c r="F379" s="189" t="s">
        <v>155</v>
      </c>
      <c r="G379" s="113">
        <v>11.1</v>
      </c>
      <c r="H379" s="113">
        <v>5.8</v>
      </c>
      <c r="I379" s="113">
        <v>1</v>
      </c>
      <c r="J379" s="191" t="s">
        <v>334</v>
      </c>
      <c r="K379" s="113" t="str">
        <f t="shared" si="41"/>
        <v>B</v>
      </c>
      <c r="L379" s="113" t="s">
        <v>295</v>
      </c>
      <c r="M379" s="113" t="str">
        <f>P379</f>
        <v>B</v>
      </c>
      <c r="N379" s="113" t="s">
        <v>297</v>
      </c>
      <c r="O379" s="113" t="s">
        <v>298</v>
      </c>
      <c r="P379" s="113" t="str">
        <f t="shared" si="40"/>
        <v>B</v>
      </c>
      <c r="Q379" s="113" t="s">
        <v>295</v>
      </c>
      <c r="R379" s="113" t="s">
        <v>296</v>
      </c>
      <c r="S379" s="177"/>
    </row>
    <row r="380" spans="1:19" ht="15">
      <c r="A380" s="122">
        <v>20</v>
      </c>
      <c r="B380" s="192" t="s">
        <v>1421</v>
      </c>
      <c r="C380" s="188" t="s">
        <v>1601</v>
      </c>
      <c r="D380" s="193"/>
      <c r="E380" s="189" t="s">
        <v>151</v>
      </c>
      <c r="F380" s="189" t="s">
        <v>620</v>
      </c>
      <c r="G380" s="117">
        <v>3.5</v>
      </c>
      <c r="H380" s="117">
        <v>6</v>
      </c>
      <c r="I380" s="113">
        <v>1</v>
      </c>
      <c r="J380" s="191" t="s">
        <v>334</v>
      </c>
      <c r="K380" s="117" t="str">
        <f t="shared" si="41"/>
        <v>S</v>
      </c>
      <c r="L380" s="113" t="s">
        <v>295</v>
      </c>
      <c r="M380" s="113" t="str">
        <f t="shared" ref="M380:M381" si="42">P380</f>
        <v>S</v>
      </c>
      <c r="N380" s="113" t="s">
        <v>297</v>
      </c>
      <c r="O380" s="113" t="s">
        <v>298</v>
      </c>
      <c r="P380" s="117" t="str">
        <f t="shared" si="40"/>
        <v>S</v>
      </c>
      <c r="Q380" s="113" t="s">
        <v>295</v>
      </c>
      <c r="R380" s="145" t="s">
        <v>310</v>
      </c>
      <c r="S380" s="177"/>
    </row>
    <row r="381" spans="1:19" ht="15">
      <c r="A381" s="122">
        <v>21</v>
      </c>
      <c r="B381" s="194" t="s">
        <v>1422</v>
      </c>
      <c r="C381" s="195" t="s">
        <v>239</v>
      </c>
      <c r="D381" s="196"/>
      <c r="E381" s="197" t="s">
        <v>151</v>
      </c>
      <c r="F381" s="197" t="s">
        <v>620</v>
      </c>
      <c r="G381" s="199">
        <v>3.25</v>
      </c>
      <c r="H381" s="199">
        <v>3</v>
      </c>
      <c r="I381" s="136">
        <v>1</v>
      </c>
      <c r="J381" s="200" t="s">
        <v>334</v>
      </c>
      <c r="K381" s="199" t="str">
        <f t="shared" si="41"/>
        <v>B</v>
      </c>
      <c r="L381" s="136" t="s">
        <v>295</v>
      </c>
      <c r="M381" s="136" t="str">
        <f t="shared" si="42"/>
        <v>B</v>
      </c>
      <c r="N381" s="136" t="s">
        <v>297</v>
      </c>
      <c r="O381" s="136" t="s">
        <v>298</v>
      </c>
      <c r="P381" s="199" t="str">
        <f t="shared" si="40"/>
        <v>B</v>
      </c>
      <c r="Q381" s="113" t="s">
        <v>295</v>
      </c>
      <c r="R381" s="201" t="s">
        <v>296</v>
      </c>
      <c r="S381" s="178"/>
    </row>
    <row r="382" spans="1:19" ht="13.5">
      <c r="A382" s="463" t="s">
        <v>1661</v>
      </c>
      <c r="B382" s="464"/>
      <c r="C382" s="464"/>
      <c r="D382" s="464"/>
      <c r="E382" s="464"/>
      <c r="F382" s="464"/>
      <c r="G382" s="464"/>
      <c r="H382" s="464"/>
      <c r="I382" s="464"/>
      <c r="J382" s="464"/>
      <c r="K382" s="464"/>
      <c r="L382" s="464"/>
      <c r="M382" s="464"/>
      <c r="N382" s="464"/>
      <c r="O382" s="464"/>
      <c r="P382" s="464"/>
      <c r="Q382" s="464"/>
      <c r="R382" s="464"/>
      <c r="S382" s="465"/>
    </row>
    <row r="383" spans="1:19" ht="14.25">
      <c r="A383" s="172" t="s">
        <v>561</v>
      </c>
      <c r="B383" s="128" t="s">
        <v>562</v>
      </c>
      <c r="C383" s="140"/>
      <c r="D383" s="130"/>
      <c r="E383" s="130"/>
      <c r="F383" s="131"/>
      <c r="G383" s="132"/>
      <c r="H383" s="132"/>
      <c r="I383" s="132"/>
      <c r="J383" s="133"/>
      <c r="K383" s="132"/>
      <c r="L383" s="132"/>
      <c r="M383" s="132"/>
      <c r="N383" s="132"/>
      <c r="O383" s="132"/>
      <c r="P383" s="132"/>
      <c r="Q383" s="132"/>
      <c r="R383" s="132"/>
      <c r="S383" s="134"/>
    </row>
    <row r="384" spans="1:19" ht="15">
      <c r="A384" s="122">
        <v>1</v>
      </c>
      <c r="B384" s="111" t="s">
        <v>1504</v>
      </c>
      <c r="C384" s="184" t="s">
        <v>149</v>
      </c>
      <c r="D384" s="202" t="s">
        <v>149</v>
      </c>
      <c r="E384" s="185" t="s">
        <v>149</v>
      </c>
      <c r="F384" s="185" t="s">
        <v>150</v>
      </c>
      <c r="G384" s="111">
        <v>6.5</v>
      </c>
      <c r="H384" s="111">
        <v>2.5</v>
      </c>
      <c r="I384" s="111">
        <v>1</v>
      </c>
      <c r="J384" s="187" t="s">
        <v>334</v>
      </c>
      <c r="K384" s="111" t="str">
        <f t="shared" ref="K384:K390" si="43">R384</f>
        <v>B</v>
      </c>
      <c r="L384" s="111" t="s">
        <v>295</v>
      </c>
      <c r="M384" s="111" t="s">
        <v>296</v>
      </c>
      <c r="N384" s="111" t="s">
        <v>297</v>
      </c>
      <c r="O384" s="111" t="s">
        <v>298</v>
      </c>
      <c r="P384" s="111" t="str">
        <f t="shared" ref="P384:P390" si="44">R384</f>
        <v>B</v>
      </c>
      <c r="Q384" s="111" t="s">
        <v>295</v>
      </c>
      <c r="R384" s="111" t="s">
        <v>296</v>
      </c>
      <c r="S384" s="176"/>
    </row>
    <row r="385" spans="1:19" ht="15">
      <c r="A385" s="113">
        <v>2</v>
      </c>
      <c r="B385" s="113" t="s">
        <v>1505</v>
      </c>
      <c r="C385" s="188" t="s">
        <v>1614</v>
      </c>
      <c r="D385" s="203" t="s">
        <v>1614</v>
      </c>
      <c r="E385" s="189" t="s">
        <v>149</v>
      </c>
      <c r="F385" s="189" t="s">
        <v>151</v>
      </c>
      <c r="G385" s="113">
        <v>7</v>
      </c>
      <c r="H385" s="113">
        <v>7.7</v>
      </c>
      <c r="I385" s="113">
        <v>1</v>
      </c>
      <c r="J385" s="191" t="s">
        <v>334</v>
      </c>
      <c r="K385" s="113" t="str">
        <f t="shared" si="43"/>
        <v>B</v>
      </c>
      <c r="L385" s="113" t="s">
        <v>295</v>
      </c>
      <c r="M385" s="113" t="s">
        <v>296</v>
      </c>
      <c r="N385" s="113" t="s">
        <v>297</v>
      </c>
      <c r="O385" s="113" t="s">
        <v>298</v>
      </c>
      <c r="P385" s="113" t="str">
        <f t="shared" si="44"/>
        <v>B</v>
      </c>
      <c r="Q385" s="113" t="s">
        <v>295</v>
      </c>
      <c r="R385" s="113" t="s">
        <v>296</v>
      </c>
      <c r="S385" s="177"/>
    </row>
    <row r="386" spans="1:19" ht="15">
      <c r="A386" s="122">
        <v>3</v>
      </c>
      <c r="B386" s="113" t="s">
        <v>1506</v>
      </c>
      <c r="C386" s="188" t="s">
        <v>1615</v>
      </c>
      <c r="D386" s="203" t="s">
        <v>1615</v>
      </c>
      <c r="E386" s="189" t="s">
        <v>149</v>
      </c>
      <c r="F386" s="189" t="s">
        <v>151</v>
      </c>
      <c r="G386" s="113">
        <v>5</v>
      </c>
      <c r="H386" s="113">
        <v>5.9</v>
      </c>
      <c r="I386" s="113">
        <v>1</v>
      </c>
      <c r="J386" s="191" t="s">
        <v>334</v>
      </c>
      <c r="K386" s="113" t="str">
        <f t="shared" si="43"/>
        <v>B</v>
      </c>
      <c r="L386" s="113" t="s">
        <v>295</v>
      </c>
      <c r="M386" s="113" t="s">
        <v>296</v>
      </c>
      <c r="N386" s="113" t="s">
        <v>297</v>
      </c>
      <c r="O386" s="113" t="s">
        <v>298</v>
      </c>
      <c r="P386" s="113" t="str">
        <f t="shared" si="44"/>
        <v>B</v>
      </c>
      <c r="Q386" s="113" t="s">
        <v>295</v>
      </c>
      <c r="R386" s="113" t="s">
        <v>296</v>
      </c>
      <c r="S386" s="177"/>
    </row>
    <row r="387" spans="1:19" ht="15">
      <c r="A387" s="113">
        <v>4</v>
      </c>
      <c r="B387" s="113" t="s">
        <v>1507</v>
      </c>
      <c r="C387" s="188" t="s">
        <v>1616</v>
      </c>
      <c r="D387" s="203" t="s">
        <v>1616</v>
      </c>
      <c r="E387" s="189" t="s">
        <v>149</v>
      </c>
      <c r="F387" s="189" t="s">
        <v>151</v>
      </c>
      <c r="G387" s="144">
        <v>7.9</v>
      </c>
      <c r="H387" s="144">
        <v>5.5</v>
      </c>
      <c r="I387" s="144">
        <v>1</v>
      </c>
      <c r="J387" s="191" t="s">
        <v>334</v>
      </c>
      <c r="K387" s="144" t="str">
        <f t="shared" si="43"/>
        <v>B</v>
      </c>
      <c r="L387" s="144" t="s">
        <v>295</v>
      </c>
      <c r="M387" s="144" t="s">
        <v>296</v>
      </c>
      <c r="N387" s="144" t="s">
        <v>297</v>
      </c>
      <c r="O387" s="144" t="s">
        <v>298</v>
      </c>
      <c r="P387" s="144" t="str">
        <f t="shared" si="44"/>
        <v>B</v>
      </c>
      <c r="Q387" s="113" t="s">
        <v>295</v>
      </c>
      <c r="R387" s="144" t="s">
        <v>296</v>
      </c>
      <c r="S387" s="177"/>
    </row>
    <row r="388" spans="1:19" ht="15">
      <c r="A388" s="113">
        <v>5</v>
      </c>
      <c r="B388" s="192" t="s">
        <v>1508</v>
      </c>
      <c r="C388" s="188" t="s">
        <v>555</v>
      </c>
      <c r="D388" s="203" t="s">
        <v>555</v>
      </c>
      <c r="E388" s="189" t="s">
        <v>1630</v>
      </c>
      <c r="F388" s="189" t="s">
        <v>241</v>
      </c>
      <c r="G388" s="144">
        <v>74</v>
      </c>
      <c r="H388" s="144">
        <v>2.5</v>
      </c>
      <c r="I388" s="144">
        <v>1</v>
      </c>
      <c r="J388" s="191" t="s">
        <v>334</v>
      </c>
      <c r="K388" s="144" t="str">
        <f t="shared" si="43"/>
        <v>B</v>
      </c>
      <c r="L388" s="144" t="s">
        <v>295</v>
      </c>
      <c r="M388" s="144" t="s">
        <v>296</v>
      </c>
      <c r="N388" s="144" t="s">
        <v>297</v>
      </c>
      <c r="O388" s="144" t="s">
        <v>298</v>
      </c>
      <c r="P388" s="144" t="str">
        <f t="shared" si="44"/>
        <v>B</v>
      </c>
      <c r="Q388" s="113" t="s">
        <v>295</v>
      </c>
      <c r="R388" s="144" t="s">
        <v>296</v>
      </c>
      <c r="S388" s="177"/>
    </row>
    <row r="389" spans="1:19" ht="15">
      <c r="A389" s="113">
        <v>6</v>
      </c>
      <c r="B389" s="192" t="s">
        <v>1509</v>
      </c>
      <c r="C389" s="188" t="s">
        <v>1617</v>
      </c>
      <c r="D389" s="203" t="s">
        <v>1617</v>
      </c>
      <c r="E389" s="189" t="s">
        <v>1631</v>
      </c>
      <c r="F389" s="189" t="s">
        <v>1632</v>
      </c>
      <c r="G389" s="144">
        <v>4.7</v>
      </c>
      <c r="H389" s="144">
        <v>3.4</v>
      </c>
      <c r="I389" s="144">
        <v>1</v>
      </c>
      <c r="J389" s="191" t="s">
        <v>334</v>
      </c>
      <c r="K389" s="144" t="str">
        <f t="shared" si="43"/>
        <v>B</v>
      </c>
      <c r="L389" s="144" t="s">
        <v>295</v>
      </c>
      <c r="M389" s="144" t="s">
        <v>296</v>
      </c>
      <c r="N389" s="144" t="s">
        <v>297</v>
      </c>
      <c r="O389" s="144" t="s">
        <v>298</v>
      </c>
      <c r="P389" s="144" t="str">
        <f t="shared" si="44"/>
        <v>B</v>
      </c>
      <c r="Q389" s="113" t="s">
        <v>295</v>
      </c>
      <c r="R389" s="144" t="s">
        <v>296</v>
      </c>
      <c r="S389" s="177"/>
    </row>
    <row r="390" spans="1:19" ht="15">
      <c r="A390" s="113">
        <v>7</v>
      </c>
      <c r="B390" s="194" t="s">
        <v>1510</v>
      </c>
      <c r="C390" s="195" t="s">
        <v>1618</v>
      </c>
      <c r="D390" s="204" t="s">
        <v>1618</v>
      </c>
      <c r="E390" s="197" t="s">
        <v>1633</v>
      </c>
      <c r="F390" s="197" t="s">
        <v>1632</v>
      </c>
      <c r="G390" s="205">
        <v>16</v>
      </c>
      <c r="H390" s="183">
        <v>6</v>
      </c>
      <c r="I390" s="183">
        <v>1</v>
      </c>
      <c r="J390" s="200" t="s">
        <v>334</v>
      </c>
      <c r="K390" s="183" t="str">
        <f t="shared" si="43"/>
        <v>B</v>
      </c>
      <c r="L390" s="183" t="s">
        <v>295</v>
      </c>
      <c r="M390" s="183" t="s">
        <v>296</v>
      </c>
      <c r="N390" s="183" t="s">
        <v>297</v>
      </c>
      <c r="O390" s="183" t="s">
        <v>298</v>
      </c>
      <c r="P390" s="183" t="str">
        <f t="shared" si="44"/>
        <v>B</v>
      </c>
      <c r="Q390" s="113" t="s">
        <v>295</v>
      </c>
      <c r="R390" s="183" t="s">
        <v>296</v>
      </c>
      <c r="S390" s="178"/>
    </row>
    <row r="391" spans="1:19" ht="13.5">
      <c r="A391" s="463" t="s">
        <v>386</v>
      </c>
      <c r="B391" s="464"/>
      <c r="C391" s="464"/>
      <c r="D391" s="464"/>
      <c r="E391" s="464"/>
      <c r="F391" s="464"/>
      <c r="G391" s="464"/>
      <c r="H391" s="464"/>
      <c r="I391" s="464"/>
      <c r="J391" s="464"/>
      <c r="K391" s="464"/>
      <c r="L391" s="464"/>
      <c r="M391" s="464"/>
      <c r="N391" s="464"/>
      <c r="O391" s="464"/>
      <c r="P391" s="464"/>
      <c r="Q391" s="464"/>
      <c r="R391" s="464"/>
      <c r="S391" s="465"/>
    </row>
    <row r="392" spans="1:19" ht="14.25">
      <c r="A392" s="172" t="s">
        <v>563</v>
      </c>
      <c r="B392" s="128" t="s">
        <v>564</v>
      </c>
      <c r="C392" s="140"/>
      <c r="D392" s="130"/>
      <c r="E392" s="130"/>
      <c r="F392" s="131"/>
      <c r="G392" s="132"/>
      <c r="H392" s="132"/>
      <c r="I392" s="132"/>
      <c r="J392" s="133"/>
      <c r="K392" s="132"/>
      <c r="L392" s="132"/>
      <c r="M392" s="132"/>
      <c r="N392" s="132"/>
      <c r="O392" s="132"/>
      <c r="P392" s="132"/>
      <c r="Q392" s="132"/>
      <c r="R392" s="132"/>
      <c r="S392" s="134"/>
    </row>
    <row r="393" spans="1:19" ht="15">
      <c r="A393" s="122">
        <v>1</v>
      </c>
      <c r="B393" s="111" t="s">
        <v>1384</v>
      </c>
      <c r="C393" s="184" t="s">
        <v>1580</v>
      </c>
      <c r="D393" s="112"/>
      <c r="E393" s="185" t="s">
        <v>230</v>
      </c>
      <c r="F393" s="185" t="s">
        <v>161</v>
      </c>
      <c r="G393" s="186">
        <v>168</v>
      </c>
      <c r="H393" s="186">
        <v>8.6999999999999993</v>
      </c>
      <c r="I393" s="111">
        <v>3</v>
      </c>
      <c r="J393" s="187" t="s">
        <v>480</v>
      </c>
      <c r="K393" s="111" t="str">
        <f t="shared" ref="K393:K411" si="45">R393</f>
        <v>B</v>
      </c>
      <c r="L393" s="111" t="s">
        <v>295</v>
      </c>
      <c r="M393" s="111" t="str">
        <f>R393</f>
        <v>B</v>
      </c>
      <c r="N393" s="111" t="s">
        <v>297</v>
      </c>
      <c r="O393" s="111" t="s">
        <v>298</v>
      </c>
      <c r="P393" s="111" t="str">
        <f t="shared" ref="P393:P411" si="46">R393</f>
        <v>B</v>
      </c>
      <c r="Q393" s="111" t="s">
        <v>295</v>
      </c>
      <c r="R393" s="111" t="s">
        <v>296</v>
      </c>
      <c r="S393" s="176"/>
    </row>
    <row r="394" spans="1:19" ht="15">
      <c r="A394" s="113">
        <v>2</v>
      </c>
      <c r="B394" s="113" t="s">
        <v>1385</v>
      </c>
      <c r="C394" s="188" t="s">
        <v>1581</v>
      </c>
      <c r="D394" s="114"/>
      <c r="E394" s="189" t="s">
        <v>230</v>
      </c>
      <c r="F394" s="189" t="s">
        <v>161</v>
      </c>
      <c r="G394" s="190">
        <v>5.9</v>
      </c>
      <c r="H394" s="190">
        <v>4.8</v>
      </c>
      <c r="I394" s="113">
        <v>1</v>
      </c>
      <c r="J394" s="191" t="s">
        <v>334</v>
      </c>
      <c r="K394" s="113" t="str">
        <f t="shared" si="45"/>
        <v>B</v>
      </c>
      <c r="L394" s="113" t="s">
        <v>295</v>
      </c>
      <c r="M394" s="113" t="s">
        <v>296</v>
      </c>
      <c r="N394" s="113" t="s">
        <v>297</v>
      </c>
      <c r="O394" s="113" t="s">
        <v>298</v>
      </c>
      <c r="P394" s="113" t="str">
        <f t="shared" si="46"/>
        <v>B</v>
      </c>
      <c r="Q394" s="113" t="s">
        <v>295</v>
      </c>
      <c r="R394" s="113" t="s">
        <v>296</v>
      </c>
      <c r="S394" s="177"/>
    </row>
    <row r="395" spans="1:19" ht="15">
      <c r="A395" s="122">
        <v>3</v>
      </c>
      <c r="B395" s="113" t="s">
        <v>1386</v>
      </c>
      <c r="C395" s="188" t="s">
        <v>567</v>
      </c>
      <c r="D395" s="114"/>
      <c r="E395" s="189" t="s">
        <v>230</v>
      </c>
      <c r="F395" s="189" t="s">
        <v>161</v>
      </c>
      <c r="G395" s="190">
        <v>5.9</v>
      </c>
      <c r="H395" s="190">
        <v>4.8</v>
      </c>
      <c r="I395" s="113">
        <v>1</v>
      </c>
      <c r="J395" s="191" t="s">
        <v>334</v>
      </c>
      <c r="K395" s="113" t="str">
        <f t="shared" si="45"/>
        <v>S</v>
      </c>
      <c r="L395" s="113" t="s">
        <v>295</v>
      </c>
      <c r="M395" s="113" t="s">
        <v>296</v>
      </c>
      <c r="N395" s="113" t="s">
        <v>297</v>
      </c>
      <c r="O395" s="113" t="s">
        <v>298</v>
      </c>
      <c r="P395" s="113" t="str">
        <f t="shared" si="46"/>
        <v>S</v>
      </c>
      <c r="Q395" s="113" t="s">
        <v>295</v>
      </c>
      <c r="R395" s="113" t="s">
        <v>310</v>
      </c>
      <c r="S395" s="177"/>
    </row>
    <row r="396" spans="1:19" ht="15">
      <c r="A396" s="113">
        <v>4</v>
      </c>
      <c r="B396" s="113" t="s">
        <v>1387</v>
      </c>
      <c r="C396" s="188" t="s">
        <v>1582</v>
      </c>
      <c r="D396" s="114"/>
      <c r="E396" s="189" t="s">
        <v>230</v>
      </c>
      <c r="F396" s="189" t="s">
        <v>231</v>
      </c>
      <c r="G396" s="190">
        <v>23</v>
      </c>
      <c r="H396" s="190">
        <v>4</v>
      </c>
      <c r="I396" s="113">
        <v>4</v>
      </c>
      <c r="J396" s="191" t="s">
        <v>334</v>
      </c>
      <c r="K396" s="113" t="str">
        <f t="shared" si="45"/>
        <v>B</v>
      </c>
      <c r="L396" s="113" t="s">
        <v>295</v>
      </c>
      <c r="M396" s="113" t="s">
        <v>296</v>
      </c>
      <c r="N396" s="113" t="s">
        <v>297</v>
      </c>
      <c r="O396" s="113" t="s">
        <v>298</v>
      </c>
      <c r="P396" s="113" t="str">
        <f t="shared" si="46"/>
        <v>B</v>
      </c>
      <c r="Q396" s="113" t="s">
        <v>295</v>
      </c>
      <c r="R396" s="113" t="s">
        <v>296</v>
      </c>
      <c r="S396" s="177"/>
    </row>
    <row r="397" spans="1:19" ht="15">
      <c r="A397" s="122">
        <v>5</v>
      </c>
      <c r="B397" s="113" t="s">
        <v>1388</v>
      </c>
      <c r="C397" s="188" t="s">
        <v>1583</v>
      </c>
      <c r="D397" s="114"/>
      <c r="E397" s="189" t="s">
        <v>230</v>
      </c>
      <c r="F397" s="189" t="s">
        <v>231</v>
      </c>
      <c r="G397" s="190">
        <v>15</v>
      </c>
      <c r="H397" s="190">
        <v>4</v>
      </c>
      <c r="I397" s="113">
        <v>1</v>
      </c>
      <c r="J397" s="191" t="s">
        <v>334</v>
      </c>
      <c r="K397" s="113" t="str">
        <f t="shared" si="45"/>
        <v>B</v>
      </c>
      <c r="L397" s="113" t="s">
        <v>295</v>
      </c>
      <c r="M397" s="113" t="s">
        <v>296</v>
      </c>
      <c r="N397" s="113" t="s">
        <v>297</v>
      </c>
      <c r="O397" s="113" t="s">
        <v>298</v>
      </c>
      <c r="P397" s="113" t="str">
        <f t="shared" si="46"/>
        <v>B</v>
      </c>
      <c r="Q397" s="113" t="s">
        <v>295</v>
      </c>
      <c r="R397" s="113" t="s">
        <v>296</v>
      </c>
      <c r="S397" s="177"/>
    </row>
    <row r="398" spans="1:19" ht="15">
      <c r="A398" s="113">
        <v>6</v>
      </c>
      <c r="B398" s="113" t="s">
        <v>1389</v>
      </c>
      <c r="C398" s="188" t="s">
        <v>1584</v>
      </c>
      <c r="D398" s="114"/>
      <c r="E398" s="189" t="s">
        <v>230</v>
      </c>
      <c r="F398" s="189" t="s">
        <v>231</v>
      </c>
      <c r="G398" s="190">
        <v>3.6</v>
      </c>
      <c r="H398" s="190">
        <v>5.2</v>
      </c>
      <c r="I398" s="113">
        <v>1</v>
      </c>
      <c r="J398" s="191" t="s">
        <v>334</v>
      </c>
      <c r="K398" s="113" t="str">
        <f t="shared" si="45"/>
        <v>S</v>
      </c>
      <c r="L398" s="113" t="s">
        <v>295</v>
      </c>
      <c r="M398" s="113" t="s">
        <v>296</v>
      </c>
      <c r="N398" s="113" t="s">
        <v>297</v>
      </c>
      <c r="O398" s="113" t="s">
        <v>298</v>
      </c>
      <c r="P398" s="113" t="str">
        <f t="shared" si="46"/>
        <v>S</v>
      </c>
      <c r="Q398" s="113" t="s">
        <v>295</v>
      </c>
      <c r="R398" s="113" t="s">
        <v>310</v>
      </c>
      <c r="S398" s="177"/>
    </row>
    <row r="399" spans="1:19" ht="15">
      <c r="A399" s="122">
        <v>7</v>
      </c>
      <c r="B399" s="113" t="s">
        <v>1390</v>
      </c>
      <c r="C399" s="188" t="s">
        <v>1585</v>
      </c>
      <c r="D399" s="114"/>
      <c r="E399" s="189" t="s">
        <v>230</v>
      </c>
      <c r="F399" s="189" t="s">
        <v>231</v>
      </c>
      <c r="G399" s="190">
        <v>14.1</v>
      </c>
      <c r="H399" s="190">
        <v>4</v>
      </c>
      <c r="I399" s="113">
        <v>1</v>
      </c>
      <c r="J399" s="191" t="s">
        <v>334</v>
      </c>
      <c r="K399" s="113" t="str">
        <f t="shared" si="45"/>
        <v>B</v>
      </c>
      <c r="L399" s="113" t="s">
        <v>295</v>
      </c>
      <c r="M399" s="113" t="s">
        <v>296</v>
      </c>
      <c r="N399" s="113" t="s">
        <v>297</v>
      </c>
      <c r="O399" s="113" t="s">
        <v>298</v>
      </c>
      <c r="P399" s="113" t="str">
        <f t="shared" si="46"/>
        <v>B</v>
      </c>
      <c r="Q399" s="113" t="s">
        <v>295</v>
      </c>
      <c r="R399" s="113" t="s">
        <v>296</v>
      </c>
      <c r="S399" s="177"/>
    </row>
    <row r="400" spans="1:19" ht="15">
      <c r="A400" s="113">
        <v>8</v>
      </c>
      <c r="B400" s="113" t="s">
        <v>1391</v>
      </c>
      <c r="C400" s="188" t="s">
        <v>1586</v>
      </c>
      <c r="D400" s="114"/>
      <c r="E400" s="189" t="s">
        <v>159</v>
      </c>
      <c r="F400" s="189" t="s">
        <v>161</v>
      </c>
      <c r="G400" s="190">
        <v>5.0999999999999996</v>
      </c>
      <c r="H400" s="190">
        <v>6</v>
      </c>
      <c r="I400" s="113">
        <v>1</v>
      </c>
      <c r="J400" s="191" t="s">
        <v>334</v>
      </c>
      <c r="K400" s="113" t="str">
        <f t="shared" si="45"/>
        <v>B</v>
      </c>
      <c r="L400" s="113" t="s">
        <v>295</v>
      </c>
      <c r="M400" s="113" t="s">
        <v>296</v>
      </c>
      <c r="N400" s="113" t="s">
        <v>297</v>
      </c>
      <c r="O400" s="113" t="s">
        <v>298</v>
      </c>
      <c r="P400" s="113" t="str">
        <f t="shared" si="46"/>
        <v>B</v>
      </c>
      <c r="Q400" s="113" t="s">
        <v>295</v>
      </c>
      <c r="R400" s="113" t="s">
        <v>296</v>
      </c>
      <c r="S400" s="177"/>
    </row>
    <row r="401" spans="1:19" ht="15">
      <c r="A401" s="122">
        <v>9</v>
      </c>
      <c r="B401" s="113" t="s">
        <v>1392</v>
      </c>
      <c r="C401" s="188" t="s">
        <v>1587</v>
      </c>
      <c r="D401" s="114"/>
      <c r="E401" s="189" t="s">
        <v>159</v>
      </c>
      <c r="F401" s="189" t="s">
        <v>161</v>
      </c>
      <c r="G401" s="190">
        <v>2.6</v>
      </c>
      <c r="H401" s="190">
        <v>5.5</v>
      </c>
      <c r="I401" s="113">
        <v>1</v>
      </c>
      <c r="J401" s="191" t="s">
        <v>334</v>
      </c>
      <c r="K401" s="113" t="str">
        <f t="shared" si="45"/>
        <v>B</v>
      </c>
      <c r="L401" s="113" t="s">
        <v>295</v>
      </c>
      <c r="M401" s="113" t="s">
        <v>296</v>
      </c>
      <c r="N401" s="113" t="s">
        <v>297</v>
      </c>
      <c r="O401" s="113" t="s">
        <v>298</v>
      </c>
      <c r="P401" s="113" t="str">
        <f t="shared" si="46"/>
        <v>B</v>
      </c>
      <c r="Q401" s="113" t="s">
        <v>295</v>
      </c>
      <c r="R401" s="113" t="s">
        <v>296</v>
      </c>
      <c r="S401" s="177"/>
    </row>
    <row r="402" spans="1:19" ht="15">
      <c r="A402" s="113">
        <v>10</v>
      </c>
      <c r="B402" s="113" t="s">
        <v>1393</v>
      </c>
      <c r="C402" s="188" t="s">
        <v>1588</v>
      </c>
      <c r="D402" s="138"/>
      <c r="E402" s="189" t="s">
        <v>159</v>
      </c>
      <c r="F402" s="189" t="s">
        <v>161</v>
      </c>
      <c r="G402" s="190">
        <v>3.1</v>
      </c>
      <c r="H402" s="190">
        <v>6</v>
      </c>
      <c r="I402" s="144">
        <v>1</v>
      </c>
      <c r="J402" s="191" t="s">
        <v>334</v>
      </c>
      <c r="K402" s="144" t="str">
        <f t="shared" si="45"/>
        <v>B</v>
      </c>
      <c r="L402" s="144" t="s">
        <v>295</v>
      </c>
      <c r="M402" s="144" t="s">
        <v>296</v>
      </c>
      <c r="N402" s="144" t="s">
        <v>297</v>
      </c>
      <c r="O402" s="144" t="s">
        <v>298</v>
      </c>
      <c r="P402" s="144" t="str">
        <f t="shared" si="46"/>
        <v>B</v>
      </c>
      <c r="Q402" s="113" t="s">
        <v>295</v>
      </c>
      <c r="R402" s="144" t="s">
        <v>296</v>
      </c>
      <c r="S402" s="177"/>
    </row>
    <row r="403" spans="1:19" ht="15">
      <c r="A403" s="122">
        <v>11</v>
      </c>
      <c r="B403" s="113" t="s">
        <v>1394</v>
      </c>
      <c r="C403" s="188" t="s">
        <v>1589</v>
      </c>
      <c r="D403" s="114"/>
      <c r="E403" s="189" t="s">
        <v>159</v>
      </c>
      <c r="F403" s="189" t="s">
        <v>161</v>
      </c>
      <c r="G403" s="190">
        <v>4.5999999999999996</v>
      </c>
      <c r="H403" s="190">
        <v>6.7</v>
      </c>
      <c r="I403" s="113">
        <v>1</v>
      </c>
      <c r="J403" s="191" t="s">
        <v>334</v>
      </c>
      <c r="K403" s="113" t="str">
        <f t="shared" si="45"/>
        <v>B</v>
      </c>
      <c r="L403" s="113" t="s">
        <v>295</v>
      </c>
      <c r="M403" s="113" t="s">
        <v>296</v>
      </c>
      <c r="N403" s="113" t="s">
        <v>297</v>
      </c>
      <c r="O403" s="113" t="s">
        <v>298</v>
      </c>
      <c r="P403" s="113" t="str">
        <f t="shared" si="46"/>
        <v>B</v>
      </c>
      <c r="Q403" s="113" t="s">
        <v>295</v>
      </c>
      <c r="R403" s="113" t="s">
        <v>296</v>
      </c>
      <c r="S403" s="177"/>
    </row>
    <row r="404" spans="1:19" ht="15">
      <c r="A404" s="113">
        <v>12</v>
      </c>
      <c r="B404" s="113" t="s">
        <v>1395</v>
      </c>
      <c r="C404" s="188" t="s">
        <v>565</v>
      </c>
      <c r="D404" s="114"/>
      <c r="E404" s="189" t="s">
        <v>158</v>
      </c>
      <c r="F404" s="189" t="s">
        <v>159</v>
      </c>
      <c r="G404" s="190">
        <v>20.3</v>
      </c>
      <c r="H404" s="190">
        <v>4.8</v>
      </c>
      <c r="I404" s="113">
        <v>2</v>
      </c>
      <c r="J404" s="191" t="s">
        <v>334</v>
      </c>
      <c r="K404" s="113" t="str">
        <f t="shared" si="45"/>
        <v>B</v>
      </c>
      <c r="L404" s="113" t="s">
        <v>295</v>
      </c>
      <c r="M404" s="113" t="s">
        <v>296</v>
      </c>
      <c r="N404" s="113" t="s">
        <v>297</v>
      </c>
      <c r="O404" s="113" t="s">
        <v>298</v>
      </c>
      <c r="P404" s="113" t="str">
        <f t="shared" si="46"/>
        <v>B</v>
      </c>
      <c r="Q404" s="113" t="s">
        <v>295</v>
      </c>
      <c r="R404" s="113" t="s">
        <v>296</v>
      </c>
      <c r="S404" s="177"/>
    </row>
    <row r="405" spans="1:19" ht="15">
      <c r="A405" s="122">
        <v>13</v>
      </c>
      <c r="B405" s="113" t="s">
        <v>1396</v>
      </c>
      <c r="C405" s="188" t="s">
        <v>566</v>
      </c>
      <c r="D405" s="114"/>
      <c r="E405" s="189" t="s">
        <v>158</v>
      </c>
      <c r="F405" s="189" t="s">
        <v>159</v>
      </c>
      <c r="G405" s="190">
        <v>1.9</v>
      </c>
      <c r="H405" s="190">
        <v>5.5</v>
      </c>
      <c r="I405" s="113">
        <v>1</v>
      </c>
      <c r="J405" s="191" t="s">
        <v>334</v>
      </c>
      <c r="K405" s="113" t="str">
        <f t="shared" si="45"/>
        <v>B</v>
      </c>
      <c r="L405" s="113" t="s">
        <v>295</v>
      </c>
      <c r="M405" s="113" t="s">
        <v>296</v>
      </c>
      <c r="N405" s="113" t="s">
        <v>297</v>
      </c>
      <c r="O405" s="113" t="s">
        <v>298</v>
      </c>
      <c r="P405" s="113" t="str">
        <f t="shared" si="46"/>
        <v>B</v>
      </c>
      <c r="Q405" s="113" t="s">
        <v>295</v>
      </c>
      <c r="R405" s="113" t="s">
        <v>296</v>
      </c>
      <c r="S405" s="177"/>
    </row>
    <row r="406" spans="1:19" ht="15">
      <c r="A406" s="113">
        <v>14</v>
      </c>
      <c r="B406" s="113" t="s">
        <v>1397</v>
      </c>
      <c r="C406" s="188" t="s">
        <v>568</v>
      </c>
      <c r="D406" s="114"/>
      <c r="E406" s="189" t="s">
        <v>160</v>
      </c>
      <c r="F406" s="189" t="s">
        <v>171</v>
      </c>
      <c r="G406" s="190">
        <v>3.9</v>
      </c>
      <c r="H406" s="190">
        <v>7</v>
      </c>
      <c r="I406" s="113">
        <v>3</v>
      </c>
      <c r="J406" s="191" t="s">
        <v>334</v>
      </c>
      <c r="K406" s="113" t="str">
        <f t="shared" si="45"/>
        <v>B</v>
      </c>
      <c r="L406" s="113" t="s">
        <v>295</v>
      </c>
      <c r="M406" s="113" t="s">
        <v>296</v>
      </c>
      <c r="N406" s="113" t="s">
        <v>297</v>
      </c>
      <c r="O406" s="113" t="s">
        <v>298</v>
      </c>
      <c r="P406" s="113" t="str">
        <f t="shared" si="46"/>
        <v>B</v>
      </c>
      <c r="Q406" s="113" t="s">
        <v>295</v>
      </c>
      <c r="R406" s="113" t="s">
        <v>296</v>
      </c>
      <c r="S406" s="177"/>
    </row>
    <row r="407" spans="1:19" ht="15">
      <c r="A407" s="122">
        <v>15</v>
      </c>
      <c r="B407" s="113" t="s">
        <v>1398</v>
      </c>
      <c r="C407" s="188" t="s">
        <v>1590</v>
      </c>
      <c r="D407" s="114"/>
      <c r="E407" s="189" t="s">
        <v>160</v>
      </c>
      <c r="F407" s="189" t="s">
        <v>171</v>
      </c>
      <c r="G407" s="190">
        <v>2</v>
      </c>
      <c r="H407" s="190">
        <v>4</v>
      </c>
      <c r="I407" s="113">
        <v>2</v>
      </c>
      <c r="J407" s="191" t="s">
        <v>334</v>
      </c>
      <c r="K407" s="113" t="str">
        <f t="shared" si="45"/>
        <v>S</v>
      </c>
      <c r="L407" s="113" t="s">
        <v>295</v>
      </c>
      <c r="M407" s="113" t="str">
        <f>R407</f>
        <v>S</v>
      </c>
      <c r="N407" s="113" t="s">
        <v>297</v>
      </c>
      <c r="O407" s="113" t="s">
        <v>298</v>
      </c>
      <c r="P407" s="113" t="str">
        <f t="shared" si="46"/>
        <v>S</v>
      </c>
      <c r="Q407" s="113" t="s">
        <v>295</v>
      </c>
      <c r="R407" s="113" t="s">
        <v>310</v>
      </c>
      <c r="S407" s="177"/>
    </row>
    <row r="408" spans="1:19" ht="15">
      <c r="A408" s="113">
        <v>16</v>
      </c>
      <c r="B408" s="113" t="s">
        <v>1399</v>
      </c>
      <c r="C408" s="188" t="s">
        <v>176</v>
      </c>
      <c r="D408" s="114"/>
      <c r="E408" s="189" t="s">
        <v>160</v>
      </c>
      <c r="F408" s="189" t="s">
        <v>171</v>
      </c>
      <c r="G408" s="190">
        <v>10</v>
      </c>
      <c r="H408" s="190">
        <v>5.0999999999999996</v>
      </c>
      <c r="I408" s="113">
        <v>2</v>
      </c>
      <c r="J408" s="191" t="s">
        <v>334</v>
      </c>
      <c r="K408" s="113" t="str">
        <f t="shared" si="45"/>
        <v>B</v>
      </c>
      <c r="L408" s="113" t="s">
        <v>295</v>
      </c>
      <c r="M408" s="113" t="s">
        <v>296</v>
      </c>
      <c r="N408" s="113" t="s">
        <v>297</v>
      </c>
      <c r="O408" s="113" t="s">
        <v>298</v>
      </c>
      <c r="P408" s="113" t="str">
        <f t="shared" si="46"/>
        <v>B</v>
      </c>
      <c r="Q408" s="113" t="s">
        <v>295</v>
      </c>
      <c r="R408" s="113" t="s">
        <v>296</v>
      </c>
      <c r="S408" s="177"/>
    </row>
    <row r="409" spans="1:19" ht="15">
      <c r="A409" s="113">
        <v>17</v>
      </c>
      <c r="B409" s="192" t="s">
        <v>1400</v>
      </c>
      <c r="C409" s="188" t="s">
        <v>1591</v>
      </c>
      <c r="D409" s="193"/>
      <c r="E409" s="189" t="s">
        <v>160</v>
      </c>
      <c r="F409" s="189" t="s">
        <v>174</v>
      </c>
      <c r="G409" s="190">
        <v>5.5</v>
      </c>
      <c r="H409" s="190">
        <v>4</v>
      </c>
      <c r="I409" s="117">
        <v>1</v>
      </c>
      <c r="J409" s="191" t="s">
        <v>334</v>
      </c>
      <c r="K409" s="117" t="str">
        <f t="shared" si="45"/>
        <v>B</v>
      </c>
      <c r="L409" s="113" t="s">
        <v>295</v>
      </c>
      <c r="M409" s="113" t="s">
        <v>296</v>
      </c>
      <c r="N409" s="113" t="s">
        <v>297</v>
      </c>
      <c r="O409" s="113" t="s">
        <v>298</v>
      </c>
      <c r="P409" s="117" t="str">
        <f t="shared" si="46"/>
        <v>B</v>
      </c>
      <c r="Q409" s="113" t="s">
        <v>295</v>
      </c>
      <c r="R409" s="145" t="s">
        <v>296</v>
      </c>
      <c r="S409" s="177"/>
    </row>
    <row r="410" spans="1:19" ht="15">
      <c r="A410" s="113">
        <v>18</v>
      </c>
      <c r="B410" s="192" t="s">
        <v>1401</v>
      </c>
      <c r="C410" s="188" t="s">
        <v>1592</v>
      </c>
      <c r="D410" s="193"/>
      <c r="E410" s="189" t="s">
        <v>159</v>
      </c>
      <c r="F410" s="189" t="s">
        <v>398</v>
      </c>
      <c r="G410" s="190">
        <v>20</v>
      </c>
      <c r="H410" s="190">
        <v>3</v>
      </c>
      <c r="I410" s="117">
        <v>1</v>
      </c>
      <c r="J410" s="191" t="s">
        <v>334</v>
      </c>
      <c r="K410" s="117" t="str">
        <f t="shared" si="45"/>
        <v>B</v>
      </c>
      <c r="L410" s="113" t="s">
        <v>295</v>
      </c>
      <c r="M410" s="113" t="s">
        <v>296</v>
      </c>
      <c r="N410" s="113" t="s">
        <v>297</v>
      </c>
      <c r="O410" s="113" t="s">
        <v>298</v>
      </c>
      <c r="P410" s="117" t="str">
        <f t="shared" si="46"/>
        <v>B</v>
      </c>
      <c r="Q410" s="113" t="s">
        <v>295</v>
      </c>
      <c r="R410" s="145" t="s">
        <v>296</v>
      </c>
      <c r="S410" s="177"/>
    </row>
    <row r="411" spans="1:19" ht="15">
      <c r="A411" s="113">
        <v>19</v>
      </c>
      <c r="B411" s="194" t="s">
        <v>1402</v>
      </c>
      <c r="C411" s="195" t="s">
        <v>1593</v>
      </c>
      <c r="D411" s="196"/>
      <c r="E411" s="197" t="s">
        <v>159</v>
      </c>
      <c r="F411" s="197" t="s">
        <v>398</v>
      </c>
      <c r="G411" s="198">
        <v>10</v>
      </c>
      <c r="H411" s="198">
        <v>3</v>
      </c>
      <c r="I411" s="199">
        <v>1</v>
      </c>
      <c r="J411" s="200" t="s">
        <v>334</v>
      </c>
      <c r="K411" s="199" t="str">
        <f t="shared" si="45"/>
        <v>B</v>
      </c>
      <c r="L411" s="136" t="s">
        <v>295</v>
      </c>
      <c r="M411" s="136" t="s">
        <v>296</v>
      </c>
      <c r="N411" s="136" t="s">
        <v>297</v>
      </c>
      <c r="O411" s="136" t="s">
        <v>298</v>
      </c>
      <c r="P411" s="199" t="str">
        <f t="shared" si="46"/>
        <v>B</v>
      </c>
      <c r="Q411" s="113" t="s">
        <v>295</v>
      </c>
      <c r="R411" s="201" t="s">
        <v>296</v>
      </c>
      <c r="S411" s="178"/>
    </row>
    <row r="412" spans="1:19" ht="13.5">
      <c r="A412" s="463" t="s">
        <v>531</v>
      </c>
      <c r="B412" s="464"/>
      <c r="C412" s="464"/>
      <c r="D412" s="464"/>
      <c r="E412" s="464"/>
      <c r="F412" s="464"/>
      <c r="G412" s="464">
        <f>SUM(G12:G408)</f>
        <v>3453.75</v>
      </c>
      <c r="H412" s="464"/>
      <c r="I412" s="464"/>
      <c r="J412" s="464"/>
      <c r="K412" s="464"/>
      <c r="L412" s="464"/>
      <c r="M412" s="464"/>
      <c r="N412" s="464"/>
      <c r="O412" s="464"/>
      <c r="P412" s="464"/>
      <c r="Q412" s="464"/>
      <c r="R412" s="464"/>
      <c r="S412" s="465"/>
    </row>
    <row r="413" spans="1:19" ht="13.5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</row>
    <row r="414" spans="1:19" ht="13.5">
      <c r="A414" s="94"/>
      <c r="B414" s="125"/>
      <c r="C414" s="125"/>
      <c r="D414" s="125"/>
      <c r="E414" s="94"/>
      <c r="F414" s="147"/>
      <c r="G414" s="94"/>
      <c r="H414" s="148" t="s">
        <v>44</v>
      </c>
      <c r="I414" s="149" t="s">
        <v>45</v>
      </c>
      <c r="J414" s="151" t="s">
        <v>46</v>
      </c>
      <c r="K414" s="151" t="s">
        <v>569</v>
      </c>
      <c r="L414" s="91"/>
      <c r="M414" s="91"/>
      <c r="N414" s="91"/>
      <c r="O414" s="91"/>
      <c r="P414" s="91"/>
      <c r="Q414" s="91"/>
      <c r="R414" s="91"/>
      <c r="S414" s="91"/>
    </row>
    <row r="415" spans="1:19" ht="13.5">
      <c r="A415" s="94"/>
      <c r="B415" s="125"/>
      <c r="C415" s="125"/>
      <c r="D415" s="125"/>
      <c r="E415" s="94"/>
      <c r="F415" s="147"/>
      <c r="G415" s="94"/>
      <c r="H415" s="94" t="s">
        <v>570</v>
      </c>
      <c r="I415" s="153" t="s">
        <v>571</v>
      </c>
      <c r="J415" s="94" t="s">
        <v>572</v>
      </c>
      <c r="K415" s="94" t="s">
        <v>573</v>
      </c>
      <c r="L415" s="91"/>
      <c r="M415" s="91"/>
      <c r="N415" s="91"/>
      <c r="O415" s="91"/>
      <c r="P415" s="91"/>
      <c r="Q415" s="91"/>
      <c r="R415" s="91"/>
      <c r="S415" s="91"/>
    </row>
    <row r="416" spans="1:19" ht="13.5">
      <c r="A416" s="94">
        <v>1</v>
      </c>
      <c r="B416" s="125" t="s">
        <v>292</v>
      </c>
      <c r="C416" s="125"/>
      <c r="D416" s="125"/>
      <c r="E416" s="94" t="s">
        <v>574</v>
      </c>
      <c r="F416" s="147">
        <v>32</v>
      </c>
      <c r="G416" s="94" t="s">
        <v>575</v>
      </c>
      <c r="H416" s="94">
        <v>27</v>
      </c>
      <c r="I416" s="94">
        <v>4</v>
      </c>
      <c r="J416" s="94">
        <v>1</v>
      </c>
      <c r="K416" s="153">
        <v>0</v>
      </c>
      <c r="L416" s="91"/>
      <c r="M416" s="91"/>
      <c r="N416" s="91"/>
      <c r="O416" s="91"/>
      <c r="P416" s="91"/>
      <c r="Q416" s="91"/>
      <c r="R416" s="91"/>
      <c r="S416" s="91"/>
    </row>
    <row r="417" spans="1:19" ht="15">
      <c r="A417" s="94">
        <v>2</v>
      </c>
      <c r="B417" s="125" t="s">
        <v>333</v>
      </c>
      <c r="C417" s="125"/>
      <c r="D417" s="125"/>
      <c r="E417" s="94" t="s">
        <v>574</v>
      </c>
      <c r="F417" s="147">
        <v>11</v>
      </c>
      <c r="G417" s="94" t="s">
        <v>575</v>
      </c>
      <c r="H417" s="94">
        <v>8</v>
      </c>
      <c r="I417" s="94">
        <v>3</v>
      </c>
      <c r="J417" s="94">
        <v>0</v>
      </c>
      <c r="K417" s="153">
        <v>0</v>
      </c>
      <c r="L417" s="154" t="s">
        <v>576</v>
      </c>
      <c r="M417" s="155"/>
      <c r="N417" s="152"/>
      <c r="O417" s="152"/>
      <c r="P417" s="91"/>
      <c r="Q417" s="91"/>
      <c r="R417" s="91"/>
      <c r="S417" s="91"/>
    </row>
    <row r="418" spans="1:19" ht="13.5">
      <c r="A418" s="94">
        <v>3</v>
      </c>
      <c r="B418" s="125" t="s">
        <v>344</v>
      </c>
      <c r="C418" s="125"/>
      <c r="D418" s="125"/>
      <c r="E418" s="94" t="s">
        <v>574</v>
      </c>
      <c r="F418" s="147">
        <v>38</v>
      </c>
      <c r="G418" s="94" t="s">
        <v>575</v>
      </c>
      <c r="H418" s="94">
        <v>37</v>
      </c>
      <c r="I418" s="94">
        <v>1</v>
      </c>
      <c r="J418" s="94">
        <v>0</v>
      </c>
      <c r="K418" s="153">
        <v>0</v>
      </c>
      <c r="L418" s="95" t="s">
        <v>294</v>
      </c>
      <c r="M418" s="152"/>
      <c r="N418" s="156" t="s">
        <v>574</v>
      </c>
      <c r="O418" s="157">
        <v>44</v>
      </c>
      <c r="P418" s="94" t="s">
        <v>577</v>
      </c>
      <c r="Q418" s="91"/>
      <c r="R418" s="91"/>
      <c r="S418" s="91"/>
    </row>
    <row r="419" spans="1:19" ht="13.5">
      <c r="A419" s="94">
        <v>4</v>
      </c>
      <c r="B419" s="125" t="s">
        <v>380</v>
      </c>
      <c r="C419" s="125"/>
      <c r="D419" s="125"/>
      <c r="E419" s="94" t="s">
        <v>574</v>
      </c>
      <c r="F419" s="147">
        <v>7</v>
      </c>
      <c r="G419" s="94" t="s">
        <v>575</v>
      </c>
      <c r="H419" s="94">
        <v>7</v>
      </c>
      <c r="I419" s="94">
        <v>0</v>
      </c>
      <c r="J419" s="94">
        <v>0</v>
      </c>
      <c r="K419" s="153">
        <v>0</v>
      </c>
      <c r="L419" s="95" t="s">
        <v>303</v>
      </c>
      <c r="M419" s="152"/>
      <c r="N419" s="156" t="s">
        <v>574</v>
      </c>
      <c r="O419" s="157">
        <v>3</v>
      </c>
      <c r="P419" s="94" t="s">
        <v>577</v>
      </c>
      <c r="Q419" s="91"/>
      <c r="R419" s="91"/>
      <c r="S419" s="91"/>
    </row>
    <row r="420" spans="1:19" ht="13.5">
      <c r="A420" s="94">
        <v>5</v>
      </c>
      <c r="B420" s="125" t="s">
        <v>388</v>
      </c>
      <c r="C420" s="125"/>
      <c r="D420" s="125"/>
      <c r="E420" s="94" t="s">
        <v>574</v>
      </c>
      <c r="F420" s="147">
        <v>18</v>
      </c>
      <c r="G420" s="94" t="s">
        <v>575</v>
      </c>
      <c r="H420" s="94">
        <v>16</v>
      </c>
      <c r="I420" s="94">
        <v>2</v>
      </c>
      <c r="J420" s="94">
        <v>0</v>
      </c>
      <c r="K420" s="153">
        <v>0</v>
      </c>
      <c r="L420" s="95" t="s">
        <v>306</v>
      </c>
      <c r="M420" s="152"/>
      <c r="N420" s="156" t="s">
        <v>574</v>
      </c>
      <c r="O420" s="157">
        <v>13</v>
      </c>
      <c r="P420" s="94" t="s">
        <v>577</v>
      </c>
      <c r="Q420" s="91"/>
      <c r="R420" s="91"/>
      <c r="S420" s="91"/>
    </row>
    <row r="421" spans="1:19" ht="13.5">
      <c r="A421" s="94">
        <v>6</v>
      </c>
      <c r="B421" s="125" t="s">
        <v>403</v>
      </c>
      <c r="C421" s="125"/>
      <c r="D421" s="125"/>
      <c r="E421" s="94" t="s">
        <v>574</v>
      </c>
      <c r="F421" s="147">
        <v>8</v>
      </c>
      <c r="G421" s="94" t="s">
        <v>575</v>
      </c>
      <c r="H421" s="94">
        <v>8</v>
      </c>
      <c r="I421" s="94">
        <v>0</v>
      </c>
      <c r="J421" s="94">
        <v>0</v>
      </c>
      <c r="K421" s="153">
        <v>0</v>
      </c>
      <c r="L421" s="95" t="s">
        <v>334</v>
      </c>
      <c r="M421" s="152"/>
      <c r="N421" s="156" t="s">
        <v>574</v>
      </c>
      <c r="O421" s="157">
        <v>245</v>
      </c>
      <c r="P421" s="94" t="s">
        <v>577</v>
      </c>
      <c r="Q421" s="91"/>
      <c r="R421" s="91"/>
      <c r="S421" s="91"/>
    </row>
    <row r="422" spans="1:19" ht="13.5">
      <c r="A422" s="94">
        <v>7</v>
      </c>
      <c r="B422" s="125" t="s">
        <v>413</v>
      </c>
      <c r="C422" s="125"/>
      <c r="D422" s="125"/>
      <c r="E422" s="94" t="s">
        <v>574</v>
      </c>
      <c r="F422" s="147">
        <v>8</v>
      </c>
      <c r="G422" s="94" t="s">
        <v>575</v>
      </c>
      <c r="H422" s="94">
        <v>7</v>
      </c>
      <c r="I422" s="94">
        <v>1</v>
      </c>
      <c r="J422" s="94">
        <v>0</v>
      </c>
      <c r="K422" s="153">
        <v>0</v>
      </c>
      <c r="L422" s="95" t="s">
        <v>578</v>
      </c>
      <c r="M422" s="152"/>
      <c r="N422" s="156" t="s">
        <v>574</v>
      </c>
      <c r="O422" s="157">
        <v>5</v>
      </c>
      <c r="P422" s="94" t="s">
        <v>577</v>
      </c>
      <c r="Q422" s="91"/>
      <c r="R422" s="91"/>
      <c r="S422" s="91"/>
    </row>
    <row r="423" spans="1:19" ht="14.25" thickBot="1">
      <c r="A423" s="94">
        <v>8</v>
      </c>
      <c r="B423" s="125" t="s">
        <v>420</v>
      </c>
      <c r="C423" s="125"/>
      <c r="D423" s="125"/>
      <c r="E423" s="94" t="s">
        <v>574</v>
      </c>
      <c r="F423" s="147">
        <v>61</v>
      </c>
      <c r="G423" s="94" t="s">
        <v>575</v>
      </c>
      <c r="H423" s="94">
        <v>61</v>
      </c>
      <c r="I423" s="94">
        <v>0</v>
      </c>
      <c r="J423" s="94">
        <v>0</v>
      </c>
      <c r="K423" s="153">
        <v>0</v>
      </c>
      <c r="L423" s="158" t="s">
        <v>536</v>
      </c>
      <c r="M423" s="152"/>
      <c r="N423" s="156" t="s">
        <v>574</v>
      </c>
      <c r="O423" s="159">
        <v>2</v>
      </c>
      <c r="P423" s="94" t="s">
        <v>577</v>
      </c>
      <c r="Q423" s="91"/>
      <c r="R423" s="91"/>
      <c r="S423" s="91"/>
    </row>
    <row r="424" spans="1:19" ht="14.25" thickTop="1">
      <c r="A424" s="94">
        <v>9</v>
      </c>
      <c r="B424" s="125" t="s">
        <v>461</v>
      </c>
      <c r="C424" s="125"/>
      <c r="D424" s="125"/>
      <c r="E424" s="94" t="s">
        <v>574</v>
      </c>
      <c r="F424" s="147">
        <v>23</v>
      </c>
      <c r="G424" s="94" t="s">
        <v>575</v>
      </c>
      <c r="H424" s="94">
        <v>23</v>
      </c>
      <c r="I424" s="94">
        <v>0</v>
      </c>
      <c r="J424" s="94">
        <v>0</v>
      </c>
      <c r="K424" s="153">
        <v>0</v>
      </c>
      <c r="L424" s="94" t="s">
        <v>253</v>
      </c>
      <c r="M424" s="152"/>
      <c r="N424" s="94"/>
      <c r="O424" s="157">
        <f>SUM(O418:O423)</f>
        <v>312</v>
      </c>
      <c r="P424" s="94" t="s">
        <v>577</v>
      </c>
      <c r="Q424" s="91"/>
      <c r="R424" s="91"/>
      <c r="S424" s="91"/>
    </row>
    <row r="425" spans="1:19" ht="13.5">
      <c r="A425" s="94">
        <v>10</v>
      </c>
      <c r="B425" s="125" t="s">
        <v>483</v>
      </c>
      <c r="C425" s="125"/>
      <c r="D425" s="125"/>
      <c r="E425" s="94" t="s">
        <v>574</v>
      </c>
      <c r="F425" s="147">
        <v>7</v>
      </c>
      <c r="G425" s="94" t="s">
        <v>575</v>
      </c>
      <c r="H425" s="94">
        <v>7</v>
      </c>
      <c r="I425" s="94">
        <v>0</v>
      </c>
      <c r="J425" s="94">
        <v>0</v>
      </c>
      <c r="K425" s="153">
        <v>0</v>
      </c>
      <c r="L425" s="91"/>
      <c r="M425" s="91"/>
      <c r="N425" s="152"/>
      <c r="O425" s="91"/>
      <c r="P425" s="91"/>
      <c r="Q425" s="91"/>
      <c r="R425" s="91"/>
      <c r="S425" s="91"/>
    </row>
    <row r="426" spans="1:19" ht="13.5">
      <c r="A426" s="94">
        <v>11</v>
      </c>
      <c r="B426" s="125" t="s">
        <v>488</v>
      </c>
      <c r="C426" s="125"/>
      <c r="D426" s="125"/>
      <c r="E426" s="94" t="s">
        <v>574</v>
      </c>
      <c r="F426" s="147">
        <v>22</v>
      </c>
      <c r="G426" s="94" t="s">
        <v>575</v>
      </c>
      <c r="H426" s="94">
        <v>22</v>
      </c>
      <c r="I426" s="94">
        <v>0</v>
      </c>
      <c r="J426" s="94">
        <v>0</v>
      </c>
      <c r="K426" s="153">
        <v>0</v>
      </c>
      <c r="L426" s="91"/>
      <c r="M426" s="91"/>
      <c r="N426" s="152"/>
      <c r="O426" s="91"/>
      <c r="P426" s="91"/>
      <c r="Q426" s="91"/>
      <c r="R426" s="91"/>
      <c r="S426" s="91"/>
    </row>
    <row r="427" spans="1:19" ht="13.5">
      <c r="A427" s="94">
        <v>12</v>
      </c>
      <c r="B427" s="125" t="s">
        <v>511</v>
      </c>
      <c r="C427" s="125"/>
      <c r="D427" s="125"/>
      <c r="E427" s="94" t="s">
        <v>574</v>
      </c>
      <c r="F427" s="147">
        <v>6</v>
      </c>
      <c r="G427" s="94" t="s">
        <v>575</v>
      </c>
      <c r="H427" s="94">
        <v>6</v>
      </c>
      <c r="I427" s="94">
        <v>0</v>
      </c>
      <c r="J427" s="94">
        <v>0</v>
      </c>
      <c r="K427" s="153">
        <v>0</v>
      </c>
      <c r="L427" s="91"/>
      <c r="M427" s="91"/>
      <c r="N427" s="91"/>
      <c r="O427" s="91"/>
      <c r="P427" s="91"/>
      <c r="Q427" s="91"/>
      <c r="R427" s="91"/>
      <c r="S427" s="91"/>
    </row>
    <row r="428" spans="1:19" ht="13.5">
      <c r="A428" s="94">
        <v>13</v>
      </c>
      <c r="B428" s="125" t="s">
        <v>518</v>
      </c>
      <c r="C428" s="125"/>
      <c r="D428" s="125"/>
      <c r="E428" s="94" t="s">
        <v>574</v>
      </c>
      <c r="F428" s="147">
        <v>16</v>
      </c>
      <c r="G428" s="94" t="s">
        <v>575</v>
      </c>
      <c r="H428" s="94">
        <v>16</v>
      </c>
      <c r="I428" s="94">
        <v>0</v>
      </c>
      <c r="J428" s="94">
        <v>0</v>
      </c>
      <c r="K428" s="153">
        <v>0</v>
      </c>
      <c r="L428" s="91"/>
      <c r="M428" s="91"/>
      <c r="N428" s="91"/>
      <c r="O428" s="91"/>
      <c r="P428" s="91"/>
      <c r="Q428" s="91"/>
      <c r="R428" s="91"/>
      <c r="S428" s="91"/>
    </row>
    <row r="429" spans="1:19" ht="13.5">
      <c r="A429" s="94">
        <v>14</v>
      </c>
      <c r="B429" s="125" t="s">
        <v>533</v>
      </c>
      <c r="C429" s="125"/>
      <c r="D429" s="125"/>
      <c r="E429" s="94" t="s">
        <v>574</v>
      </c>
      <c r="F429" s="147">
        <v>4</v>
      </c>
      <c r="G429" s="94" t="s">
        <v>575</v>
      </c>
      <c r="H429" s="94">
        <v>4</v>
      </c>
      <c r="I429" s="94">
        <v>0</v>
      </c>
      <c r="J429" s="94">
        <v>0</v>
      </c>
      <c r="K429" s="153">
        <v>0</v>
      </c>
      <c r="L429" s="91"/>
      <c r="M429" s="91"/>
      <c r="N429" s="91"/>
      <c r="O429" s="91"/>
      <c r="P429" s="91"/>
      <c r="Q429" s="91"/>
      <c r="R429" s="91"/>
      <c r="S429" s="91"/>
    </row>
    <row r="430" spans="1:19" ht="13.5">
      <c r="A430" s="94">
        <v>15</v>
      </c>
      <c r="B430" s="125" t="s">
        <v>538</v>
      </c>
      <c r="C430" s="125"/>
      <c r="D430" s="125"/>
      <c r="E430" s="94" t="s">
        <v>574</v>
      </c>
      <c r="F430" s="147">
        <v>5</v>
      </c>
      <c r="G430" s="94" t="s">
        <v>575</v>
      </c>
      <c r="H430" s="94">
        <v>5</v>
      </c>
      <c r="I430" s="94">
        <v>0</v>
      </c>
      <c r="J430" s="94">
        <v>0</v>
      </c>
      <c r="K430" s="153">
        <v>0</v>
      </c>
      <c r="L430" s="91"/>
      <c r="M430" s="91"/>
      <c r="N430" s="91"/>
      <c r="O430" s="91"/>
      <c r="P430" s="91"/>
      <c r="Q430" s="91"/>
      <c r="R430" s="91"/>
      <c r="S430" s="91"/>
    </row>
    <row r="431" spans="1:19" ht="13.5">
      <c r="A431" s="94">
        <v>16</v>
      </c>
      <c r="B431" s="125" t="s">
        <v>545</v>
      </c>
      <c r="C431" s="125"/>
      <c r="D431" s="125"/>
      <c r="E431" s="94" t="s">
        <v>574</v>
      </c>
      <c r="F431" s="147">
        <v>7</v>
      </c>
      <c r="G431" s="94" t="s">
        <v>575</v>
      </c>
      <c r="H431" s="94">
        <v>7</v>
      </c>
      <c r="I431" s="94">
        <v>0</v>
      </c>
      <c r="J431" s="94">
        <v>0</v>
      </c>
      <c r="K431" s="153">
        <v>0</v>
      </c>
      <c r="L431" s="91"/>
      <c r="M431" s="91"/>
      <c r="N431" s="91"/>
      <c r="O431" s="91"/>
      <c r="P431" s="91"/>
      <c r="Q431" s="91"/>
      <c r="R431" s="91"/>
      <c r="S431" s="91"/>
    </row>
    <row r="432" spans="1:19" ht="13.5">
      <c r="A432" s="94">
        <v>17</v>
      </c>
      <c r="B432" s="125" t="s">
        <v>549</v>
      </c>
      <c r="C432" s="125"/>
      <c r="D432" s="125"/>
      <c r="E432" s="94" t="s">
        <v>574</v>
      </c>
      <c r="F432" s="147">
        <v>19</v>
      </c>
      <c r="G432" s="94" t="s">
        <v>575</v>
      </c>
      <c r="H432" s="94">
        <v>15</v>
      </c>
      <c r="I432" s="94">
        <v>2</v>
      </c>
      <c r="J432" s="94">
        <v>0</v>
      </c>
      <c r="K432" s="153">
        <v>0</v>
      </c>
      <c r="L432" s="91"/>
      <c r="M432" s="91"/>
      <c r="N432" s="91"/>
      <c r="O432" s="91"/>
      <c r="P432" s="91"/>
      <c r="Q432" s="91"/>
      <c r="R432" s="91"/>
      <c r="S432" s="91"/>
    </row>
    <row r="433" spans="1:19" ht="13.5">
      <c r="A433" s="94">
        <v>18</v>
      </c>
      <c r="B433" s="125" t="s">
        <v>562</v>
      </c>
      <c r="C433" s="125"/>
      <c r="D433" s="125"/>
      <c r="E433" s="94" t="s">
        <v>574</v>
      </c>
      <c r="F433" s="147">
        <v>4</v>
      </c>
      <c r="G433" s="94" t="s">
        <v>575</v>
      </c>
      <c r="H433" s="94">
        <v>3</v>
      </c>
      <c r="I433" s="94">
        <v>0</v>
      </c>
      <c r="J433" s="94">
        <v>2</v>
      </c>
      <c r="K433" s="153">
        <v>0</v>
      </c>
      <c r="L433" s="91"/>
      <c r="M433" s="91"/>
      <c r="N433" s="91"/>
      <c r="O433" s="91"/>
      <c r="P433" s="160"/>
      <c r="Q433" s="160" t="s">
        <v>268</v>
      </c>
      <c r="R433" s="160"/>
      <c r="S433" s="152"/>
    </row>
    <row r="434" spans="1:19" ht="14.25" thickBot="1">
      <c r="A434" s="94">
        <v>19</v>
      </c>
      <c r="B434" s="125" t="s">
        <v>564</v>
      </c>
      <c r="C434" s="125"/>
      <c r="D434" s="125"/>
      <c r="E434" s="94" t="s">
        <v>574</v>
      </c>
      <c r="F434" s="161">
        <v>16</v>
      </c>
      <c r="G434" s="94" t="s">
        <v>575</v>
      </c>
      <c r="H434" s="162">
        <v>16</v>
      </c>
      <c r="I434" s="162">
        <v>0</v>
      </c>
      <c r="J434" s="162">
        <v>1</v>
      </c>
      <c r="K434" s="162">
        <v>0</v>
      </c>
      <c r="L434" s="91"/>
      <c r="M434" s="91"/>
      <c r="N434" s="91"/>
      <c r="O434" s="160"/>
      <c r="P434" s="160"/>
      <c r="Q434" s="160" t="s">
        <v>269</v>
      </c>
      <c r="R434" s="160"/>
      <c r="S434" s="152"/>
    </row>
    <row r="435" spans="1:19" ht="14.25" thickTop="1">
      <c r="A435" s="91"/>
      <c r="B435" s="125"/>
      <c r="C435" s="92"/>
      <c r="D435" s="92"/>
      <c r="E435" s="92"/>
      <c r="F435" s="163">
        <f>SUM(F416:F434)</f>
        <v>312</v>
      </c>
      <c r="G435" s="91"/>
      <c r="H435" s="94">
        <f>SUM(H416:H434)</f>
        <v>295</v>
      </c>
      <c r="I435" s="153">
        <f>SUM(I416:I434)</f>
        <v>13</v>
      </c>
      <c r="J435" s="94">
        <f>SUM(J416:J434)</f>
        <v>4</v>
      </c>
      <c r="K435" s="94">
        <f>SUM(K417:K434)</f>
        <v>0</v>
      </c>
      <c r="L435" s="91"/>
      <c r="M435" s="91"/>
      <c r="N435" s="152"/>
      <c r="O435" s="164"/>
      <c r="P435" s="164"/>
      <c r="Q435" s="164"/>
      <c r="R435" s="165"/>
      <c r="S435" s="152"/>
    </row>
    <row r="436" spans="1:19" ht="14.25">
      <c r="A436" s="166"/>
      <c r="B436" s="166"/>
      <c r="C436" s="152"/>
      <c r="D436" s="152"/>
      <c r="E436" s="152"/>
      <c r="F436" s="167"/>
      <c r="G436" s="152"/>
      <c r="H436" s="152"/>
      <c r="I436" s="152"/>
      <c r="J436" s="152"/>
      <c r="K436" s="152"/>
      <c r="L436" s="152"/>
      <c r="M436" s="152"/>
      <c r="N436" s="152"/>
      <c r="O436" s="164"/>
      <c r="P436" s="164"/>
      <c r="Q436" s="164"/>
      <c r="R436" s="165"/>
      <c r="S436" s="152"/>
    </row>
    <row r="437" spans="1:19" ht="14.25">
      <c r="A437" s="166"/>
      <c r="B437" s="166"/>
      <c r="C437" s="152"/>
      <c r="D437" s="152"/>
      <c r="E437" s="152"/>
      <c r="F437" s="167"/>
      <c r="G437" s="152"/>
      <c r="H437" s="152"/>
      <c r="I437" s="152"/>
      <c r="J437" s="152"/>
      <c r="K437" s="152"/>
      <c r="L437" s="152"/>
      <c r="M437" s="152"/>
      <c r="N437" s="152"/>
      <c r="O437" s="164"/>
      <c r="P437" s="164"/>
      <c r="Q437" s="164"/>
      <c r="R437" s="165"/>
      <c r="S437" s="152"/>
    </row>
    <row r="438" spans="1:19" ht="14.25">
      <c r="A438" s="166"/>
      <c r="B438" s="166"/>
      <c r="C438" s="152"/>
      <c r="D438" s="152"/>
      <c r="E438" s="152"/>
      <c r="F438" s="167"/>
      <c r="G438" s="152"/>
      <c r="H438" s="152"/>
      <c r="I438" s="152"/>
      <c r="J438" s="152"/>
      <c r="K438" s="152"/>
      <c r="L438" s="152"/>
      <c r="M438" s="152"/>
      <c r="N438" s="152"/>
      <c r="O438" s="164"/>
      <c r="P438" s="164"/>
      <c r="Q438" s="164"/>
      <c r="R438" s="165"/>
      <c r="S438" s="152"/>
    </row>
    <row r="439" spans="1:19" ht="14.25">
      <c r="A439" s="166"/>
      <c r="B439" s="166"/>
      <c r="C439" s="152"/>
      <c r="D439" s="152"/>
      <c r="E439" s="152"/>
      <c r="F439" s="167"/>
      <c r="G439" s="152"/>
      <c r="H439" s="152"/>
      <c r="I439" s="152"/>
      <c r="J439" s="152"/>
      <c r="K439" s="152"/>
      <c r="L439" s="152"/>
      <c r="M439" s="152"/>
      <c r="N439" s="152"/>
      <c r="O439" s="168"/>
      <c r="P439" s="168"/>
      <c r="Q439" s="168" t="s">
        <v>270</v>
      </c>
      <c r="R439" s="168"/>
      <c r="S439" s="152"/>
    </row>
    <row r="440" spans="1:19" ht="14.25">
      <c r="A440" s="166"/>
      <c r="B440" s="166"/>
      <c r="C440" s="152"/>
      <c r="D440" s="152"/>
      <c r="E440" s="152"/>
      <c r="F440" s="167"/>
      <c r="G440" s="152"/>
      <c r="H440" s="152"/>
      <c r="I440" s="152"/>
      <c r="J440" s="152"/>
      <c r="K440" s="152"/>
      <c r="L440" s="152"/>
      <c r="M440" s="152"/>
      <c r="N440" s="152"/>
      <c r="O440" s="160"/>
      <c r="P440" s="160"/>
      <c r="Q440" s="169" t="s">
        <v>271</v>
      </c>
      <c r="R440" s="160"/>
      <c r="S440" s="152"/>
    </row>
    <row r="441" spans="1:19" ht="14.25">
      <c r="A441" s="166"/>
      <c r="B441" s="166"/>
      <c r="C441" s="152"/>
      <c r="D441" s="152"/>
      <c r="E441" s="152"/>
      <c r="F441" s="167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</row>
    <row r="442" spans="1:19" ht="14.25">
      <c r="A442" s="166"/>
      <c r="B442" s="166"/>
      <c r="C442" s="152"/>
      <c r="D442" s="152"/>
      <c r="E442" s="152"/>
      <c r="F442" s="167"/>
      <c r="G442" s="152"/>
      <c r="H442" s="152"/>
      <c r="I442" s="152"/>
      <c r="J442" s="152"/>
      <c r="K442" s="152"/>
      <c r="L442" s="152"/>
      <c r="M442" s="170"/>
      <c r="N442" s="152"/>
      <c r="O442" s="170"/>
      <c r="P442" s="152"/>
      <c r="Q442" s="152"/>
      <c r="R442" s="152"/>
      <c r="S442" s="152"/>
    </row>
    <row r="443" spans="1:19" ht="14.25">
      <c r="A443" s="166"/>
      <c r="B443" s="166"/>
      <c r="C443" s="152"/>
      <c r="D443" s="152"/>
      <c r="E443" s="152"/>
      <c r="F443" s="167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</row>
    <row r="444" spans="1:19" ht="14.25">
      <c r="A444" s="166"/>
      <c r="B444" s="166"/>
      <c r="C444" s="152"/>
      <c r="D444" s="152"/>
      <c r="E444" s="152"/>
      <c r="F444" s="167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</row>
    <row r="445" spans="1:19" ht="14.25">
      <c r="A445" s="166"/>
      <c r="B445" s="166"/>
      <c r="C445" s="152"/>
      <c r="D445" s="152"/>
      <c r="E445" s="152"/>
      <c r="F445" s="167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</row>
    <row r="446" spans="1:19" ht="14.25">
      <c r="A446" s="166"/>
      <c r="B446" s="166"/>
      <c r="C446" s="152"/>
      <c r="D446" s="152"/>
      <c r="E446" s="152"/>
      <c r="F446" s="167"/>
      <c r="G446" s="152"/>
      <c r="H446" s="152"/>
      <c r="I446" s="152"/>
      <c r="J446" s="152"/>
      <c r="K446" s="152"/>
      <c r="L446" s="152"/>
      <c r="M446" s="155"/>
      <c r="N446" s="152"/>
      <c r="O446" s="152"/>
      <c r="P446" s="152"/>
      <c r="Q446" s="152"/>
      <c r="R446" s="152"/>
      <c r="S446" s="152"/>
    </row>
  </sheetData>
  <mergeCells count="31">
    <mergeCell ref="A1:S1"/>
    <mergeCell ref="Q4:R4"/>
    <mergeCell ref="A7:A9"/>
    <mergeCell ref="B7:C7"/>
    <mergeCell ref="G7:I7"/>
    <mergeCell ref="J7:R7"/>
    <mergeCell ref="S7:S9"/>
    <mergeCell ref="E8:F8"/>
    <mergeCell ref="J8:K8"/>
    <mergeCell ref="L8:M8"/>
    <mergeCell ref="A300:S300"/>
    <mergeCell ref="N8:P8"/>
    <mergeCell ref="Q8:R8"/>
    <mergeCell ref="A46:S46"/>
    <mergeCell ref="A78:S78"/>
    <mergeCell ref="A118:S118"/>
    <mergeCell ref="A139:S139"/>
    <mergeCell ref="A163:S163"/>
    <mergeCell ref="A180:S180"/>
    <mergeCell ref="A197:S197"/>
    <mergeCell ref="A251:S251"/>
    <mergeCell ref="A288:S288"/>
    <mergeCell ref="A382:S382"/>
    <mergeCell ref="A391:S391"/>
    <mergeCell ref="A412:S412"/>
    <mergeCell ref="A305:S305"/>
    <mergeCell ref="A314:S314"/>
    <mergeCell ref="A329:S329"/>
    <mergeCell ref="A337:S337"/>
    <mergeCell ref="A347:S347"/>
    <mergeCell ref="A359:S35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DD-1 (2016) =SK</vt:lpstr>
      <vt:lpstr>DD-2 (2017)</vt:lpstr>
      <vt:lpstr>Sheet1</vt:lpstr>
      <vt:lpstr>Sheet1 (2)</vt:lpstr>
      <vt:lpstr>Sheet2</vt:lpstr>
      <vt:lpstr>'DD-1 (2016) =SK'!Print_Area</vt:lpstr>
      <vt:lpstr>'DD-2 (2017)'!Print_Area</vt:lpstr>
      <vt:lpstr>'DD-1 (2016) =SK'!Print_Titles</vt:lpstr>
      <vt:lpstr>'DD-2 (2017)'!Print_Titles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BINAMARGA</dc:creator>
  <cp:lastModifiedBy>DPU</cp:lastModifiedBy>
  <cp:lastPrinted>2017-05-26T01:12:53Z</cp:lastPrinted>
  <dcterms:created xsi:type="dcterms:W3CDTF">2015-10-07T07:43:53Z</dcterms:created>
  <dcterms:modified xsi:type="dcterms:W3CDTF">2018-09-24T02:09:20Z</dcterms:modified>
</cp:coreProperties>
</file>