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51" sheetId="1" r:id="rId1"/>
  </sheets>
  <externalReferences>
    <externalReference r:id="rId2"/>
  </externalReferences>
  <definedNames>
    <definedName name="_xlnm.Print_Area" localSheetId="0">'51'!$A$1:$Z$41</definedName>
    <definedName name="Z_730E2C64_B2C1_434F_B758_04E2943FA20D_.wvu.PrintArea" localSheetId="0" hidden="1">'51'!$A$1:$AL$44</definedName>
    <definedName name="Z_93528372_5BA8_11D6_9411_0000212D0BAF_.wvu.PrintArea" localSheetId="0" hidden="1">'51'!$A$1:$AL$44</definedName>
    <definedName name="Z_F30EFE65_F2A9_47E2_8E68_51F9D7645DD4_.wvu.PrintArea" localSheetId="0" hidden="1">'51'!$A$1:$AL$44</definedName>
  </definedNames>
  <calcPr calcId="144525"/>
</workbook>
</file>

<file path=xl/calcChain.xml><?xml version="1.0" encoding="utf-8"?>
<calcChain xmlns="http://schemas.openxmlformats.org/spreadsheetml/2006/main">
  <c r="Y39" i="1" l="1"/>
  <c r="Z39" i="1" s="1"/>
  <c r="X39" i="1"/>
  <c r="W39" i="1"/>
  <c r="V39" i="1"/>
  <c r="U39" i="1"/>
  <c r="T39" i="1"/>
  <c r="S39" i="1"/>
  <c r="R39" i="1"/>
  <c r="P39" i="1"/>
  <c r="Q39" i="1" s="1"/>
  <c r="O39" i="1"/>
  <c r="N39" i="1"/>
  <c r="M39" i="1"/>
  <c r="L39" i="1"/>
  <c r="K39" i="1"/>
  <c r="J39" i="1"/>
  <c r="I39" i="1"/>
  <c r="H39" i="1"/>
  <c r="G39" i="1"/>
  <c r="F39" i="1"/>
  <c r="E39" i="1"/>
  <c r="D39" i="1"/>
  <c r="Z36" i="1"/>
  <c r="Y36" i="1"/>
  <c r="X36" i="1"/>
  <c r="V36" i="1"/>
  <c r="T36" i="1"/>
  <c r="Q36" i="1"/>
  <c r="P36" i="1"/>
  <c r="O36" i="1"/>
  <c r="M36" i="1"/>
  <c r="K36" i="1"/>
  <c r="H36" i="1"/>
  <c r="F36" i="1"/>
  <c r="Z35" i="1"/>
  <c r="Y35" i="1"/>
  <c r="X35" i="1"/>
  <c r="V35" i="1"/>
  <c r="T35" i="1"/>
  <c r="Q35" i="1"/>
  <c r="P35" i="1"/>
  <c r="O35" i="1"/>
  <c r="M35" i="1"/>
  <c r="K35" i="1"/>
  <c r="H35" i="1"/>
  <c r="F35" i="1"/>
  <c r="Z34" i="1"/>
  <c r="Y34" i="1"/>
  <c r="X34" i="1"/>
  <c r="V34" i="1"/>
  <c r="T34" i="1"/>
  <c r="Q34" i="1"/>
  <c r="P34" i="1"/>
  <c r="O34" i="1"/>
  <c r="M34" i="1"/>
  <c r="K34" i="1"/>
  <c r="H34" i="1"/>
  <c r="F34" i="1"/>
  <c r="Z33" i="1"/>
  <c r="Y33" i="1"/>
  <c r="X33" i="1"/>
  <c r="V33" i="1"/>
  <c r="T33" i="1"/>
  <c r="Q33" i="1"/>
  <c r="P33" i="1"/>
  <c r="O33" i="1"/>
  <c r="M33" i="1"/>
  <c r="K33" i="1"/>
  <c r="H33" i="1"/>
  <c r="F33" i="1"/>
  <c r="Z32" i="1"/>
  <c r="Y32" i="1"/>
  <c r="X32" i="1"/>
  <c r="V32" i="1"/>
  <c r="T32" i="1"/>
  <c r="Q32" i="1"/>
  <c r="P32" i="1"/>
  <c r="O32" i="1"/>
  <c r="M32" i="1"/>
  <c r="K32" i="1"/>
  <c r="H32" i="1"/>
  <c r="F32" i="1"/>
  <c r="Z31" i="1"/>
  <c r="Y31" i="1"/>
  <c r="X31" i="1"/>
  <c r="V31" i="1"/>
  <c r="T31" i="1"/>
  <c r="Q31" i="1"/>
  <c r="P31" i="1"/>
  <c r="O31" i="1"/>
  <c r="M31" i="1"/>
  <c r="K31" i="1"/>
  <c r="H31" i="1"/>
  <c r="F31" i="1"/>
  <c r="Z30" i="1"/>
  <c r="Y30" i="1"/>
  <c r="X30" i="1"/>
  <c r="V30" i="1"/>
  <c r="T30" i="1"/>
  <c r="Q30" i="1"/>
  <c r="P30" i="1"/>
  <c r="O30" i="1"/>
  <c r="M30" i="1"/>
  <c r="K30" i="1"/>
  <c r="H30" i="1"/>
  <c r="F30" i="1"/>
  <c r="A30" i="1"/>
  <c r="Z29" i="1"/>
  <c r="Y29" i="1"/>
  <c r="X29" i="1"/>
  <c r="V29" i="1"/>
  <c r="T29" i="1"/>
  <c r="Q29" i="1"/>
  <c r="P29" i="1"/>
  <c r="O29" i="1"/>
  <c r="M29" i="1"/>
  <c r="K29" i="1"/>
  <c r="H29" i="1"/>
  <c r="F29" i="1"/>
  <c r="A29" i="1"/>
  <c r="Z28" i="1"/>
  <c r="Y28" i="1"/>
  <c r="X28" i="1"/>
  <c r="V28" i="1"/>
  <c r="T28" i="1"/>
  <c r="Q28" i="1"/>
  <c r="P28" i="1"/>
  <c r="O28" i="1"/>
  <c r="M28" i="1"/>
  <c r="K28" i="1"/>
  <c r="H28" i="1"/>
  <c r="F28" i="1"/>
  <c r="A28" i="1"/>
  <c r="Z27" i="1"/>
  <c r="Y27" i="1"/>
  <c r="X27" i="1"/>
  <c r="V27" i="1"/>
  <c r="T27" i="1"/>
  <c r="Q27" i="1"/>
  <c r="P27" i="1"/>
  <c r="O27" i="1"/>
  <c r="M27" i="1"/>
  <c r="K27" i="1"/>
  <c r="H27" i="1"/>
  <c r="F27" i="1"/>
  <c r="A27" i="1"/>
  <c r="Z26" i="1"/>
  <c r="Y26" i="1"/>
  <c r="X26" i="1"/>
  <c r="V26" i="1"/>
  <c r="T26" i="1"/>
  <c r="Q26" i="1"/>
  <c r="P26" i="1"/>
  <c r="O26" i="1"/>
  <c r="M26" i="1"/>
  <c r="K26" i="1"/>
  <c r="H26" i="1"/>
  <c r="F26" i="1"/>
  <c r="A26" i="1"/>
  <c r="Z25" i="1"/>
  <c r="Y25" i="1"/>
  <c r="X25" i="1"/>
  <c r="V25" i="1"/>
  <c r="T25" i="1"/>
  <c r="Q25" i="1"/>
  <c r="P25" i="1"/>
  <c r="O25" i="1"/>
  <c r="M25" i="1"/>
  <c r="K25" i="1"/>
  <c r="H25" i="1"/>
  <c r="F25" i="1"/>
  <c r="A25" i="1"/>
  <c r="Z24" i="1"/>
  <c r="Y24" i="1"/>
  <c r="X24" i="1"/>
  <c r="V24" i="1"/>
  <c r="T24" i="1"/>
  <c r="Q24" i="1"/>
  <c r="P24" i="1"/>
  <c r="O24" i="1"/>
  <c r="M24" i="1"/>
  <c r="K24" i="1"/>
  <c r="H24" i="1"/>
  <c r="F24" i="1"/>
  <c r="A24" i="1"/>
  <c r="Z23" i="1"/>
  <c r="Y23" i="1"/>
  <c r="X23" i="1"/>
  <c r="V23" i="1"/>
  <c r="T23" i="1"/>
  <c r="Q23" i="1"/>
  <c r="P23" i="1"/>
  <c r="O23" i="1"/>
  <c r="M23" i="1"/>
  <c r="K23" i="1"/>
  <c r="H23" i="1"/>
  <c r="F23" i="1"/>
  <c r="A23" i="1"/>
  <c r="Z22" i="1"/>
  <c r="Y22" i="1"/>
  <c r="X22" i="1"/>
  <c r="V22" i="1"/>
  <c r="T22" i="1"/>
  <c r="Q22" i="1"/>
  <c r="P22" i="1"/>
  <c r="O22" i="1"/>
  <c r="M22" i="1"/>
  <c r="K22" i="1"/>
  <c r="H22" i="1"/>
  <c r="F22" i="1"/>
  <c r="A22" i="1"/>
  <c r="Z21" i="1"/>
  <c r="Y21" i="1"/>
  <c r="X21" i="1"/>
  <c r="V21" i="1"/>
  <c r="T21" i="1"/>
  <c r="Q21" i="1"/>
  <c r="P21" i="1"/>
  <c r="O21" i="1"/>
  <c r="M21" i="1"/>
  <c r="K21" i="1"/>
  <c r="H21" i="1"/>
  <c r="F21" i="1"/>
  <c r="A21" i="1"/>
  <c r="Z20" i="1"/>
  <c r="Y20" i="1"/>
  <c r="X20" i="1"/>
  <c r="V20" i="1"/>
  <c r="T20" i="1"/>
  <c r="Q20" i="1"/>
  <c r="P20" i="1"/>
  <c r="O20" i="1"/>
  <c r="M20" i="1"/>
  <c r="K20" i="1"/>
  <c r="H20" i="1"/>
  <c r="F20" i="1"/>
  <c r="A20" i="1"/>
  <c r="Z19" i="1"/>
  <c r="Y19" i="1"/>
  <c r="X19" i="1"/>
  <c r="V19" i="1"/>
  <c r="T19" i="1"/>
  <c r="Q19" i="1"/>
  <c r="P19" i="1"/>
  <c r="O19" i="1"/>
  <c r="M19" i="1"/>
  <c r="K19" i="1"/>
  <c r="H19" i="1"/>
  <c r="F19" i="1"/>
  <c r="A19" i="1"/>
  <c r="Z18" i="1"/>
  <c r="Y18" i="1"/>
  <c r="X18" i="1"/>
  <c r="V18" i="1"/>
  <c r="T18" i="1"/>
  <c r="Q18" i="1"/>
  <c r="P18" i="1"/>
  <c r="O18" i="1"/>
  <c r="M18" i="1"/>
  <c r="K18" i="1"/>
  <c r="H18" i="1"/>
  <c r="F18" i="1"/>
  <c r="A18" i="1"/>
  <c r="Z17" i="1"/>
  <c r="Y17" i="1"/>
  <c r="X17" i="1"/>
  <c r="V17" i="1"/>
  <c r="T17" i="1"/>
  <c r="Q17" i="1"/>
  <c r="P17" i="1"/>
  <c r="O17" i="1"/>
  <c r="M17" i="1"/>
  <c r="K17" i="1"/>
  <c r="H17" i="1"/>
  <c r="F17" i="1"/>
  <c r="A17" i="1"/>
  <c r="Z16" i="1"/>
  <c r="Y16" i="1"/>
  <c r="V16" i="1"/>
  <c r="T16" i="1"/>
  <c r="Q16" i="1"/>
  <c r="P16" i="1"/>
  <c r="O16" i="1"/>
  <c r="M16" i="1"/>
  <c r="K16" i="1"/>
  <c r="H16" i="1"/>
  <c r="F16" i="1"/>
  <c r="A16" i="1"/>
  <c r="Z15" i="1"/>
  <c r="Y15" i="1"/>
  <c r="X15" i="1"/>
  <c r="V15" i="1"/>
  <c r="T15" i="1"/>
  <c r="Q15" i="1"/>
  <c r="P15" i="1"/>
  <c r="O15" i="1"/>
  <c r="M15" i="1"/>
  <c r="K15" i="1"/>
  <c r="H15" i="1"/>
  <c r="F15" i="1"/>
  <c r="A15" i="1"/>
  <c r="Z14" i="1"/>
  <c r="Y14" i="1"/>
  <c r="X14" i="1"/>
  <c r="V14" i="1"/>
  <c r="T14" i="1"/>
  <c r="Q14" i="1"/>
  <c r="P14" i="1"/>
  <c r="O14" i="1"/>
  <c r="M14" i="1"/>
  <c r="K14" i="1"/>
  <c r="H14" i="1"/>
  <c r="F14" i="1"/>
  <c r="A14" i="1"/>
  <c r="Z13" i="1"/>
  <c r="Y13" i="1"/>
  <c r="X13" i="1"/>
  <c r="V13" i="1"/>
  <c r="T13" i="1"/>
  <c r="Q13" i="1"/>
  <c r="P13" i="1"/>
  <c r="O13" i="1"/>
  <c r="M13" i="1"/>
  <c r="K13" i="1"/>
  <c r="H13" i="1"/>
  <c r="F13" i="1"/>
  <c r="A13" i="1"/>
  <c r="Z12" i="1"/>
  <c r="Y12" i="1"/>
  <c r="X12" i="1"/>
  <c r="V12" i="1"/>
  <c r="T12" i="1"/>
  <c r="Q12" i="1"/>
  <c r="P12" i="1"/>
  <c r="O12" i="1"/>
  <c r="M12" i="1"/>
  <c r="K12" i="1"/>
  <c r="H12" i="1"/>
  <c r="F12" i="1"/>
  <c r="A12" i="1"/>
  <c r="Z11" i="1"/>
  <c r="Y11" i="1"/>
  <c r="X11" i="1"/>
  <c r="V11" i="1"/>
  <c r="T11" i="1"/>
  <c r="Q11" i="1"/>
  <c r="P11" i="1"/>
  <c r="O11" i="1"/>
  <c r="M11" i="1"/>
  <c r="K11" i="1"/>
  <c r="H11" i="1"/>
  <c r="F11" i="1"/>
  <c r="A11" i="1"/>
  <c r="L5" i="1"/>
  <c r="K5" i="1"/>
  <c r="L4" i="1"/>
  <c r="K4" i="1"/>
</calcChain>
</file>

<file path=xl/sharedStrings.xml><?xml version="1.0" encoding="utf-8"?>
<sst xmlns="http://schemas.openxmlformats.org/spreadsheetml/2006/main" count="83" uniqueCount="54">
  <si>
    <t xml:space="preserve"> </t>
  </si>
  <si>
    <t>PELAYANAN KESEHATAN GIGI DAN MULUT PADA ANAK SD DAN SETINGKAT MENURUT JENIS KELAMIN, KECAMATAN, DAN PUSKESMAS</t>
  </si>
  <si>
    <t>NO</t>
  </si>
  <si>
    <t>KECAMATAN</t>
  </si>
  <si>
    <t>PUSKESMAS</t>
  </si>
  <si>
    <t>UPAYA KESEHATAN GIGI SEKOLAH</t>
  </si>
  <si>
    <t>JUMLAH SD/MI</t>
  </si>
  <si>
    <t>JUMLAH SD/MI DGN SIKAT GIGI MASSAL</t>
  </si>
  <si>
    <t>%</t>
  </si>
  <si>
    <t>JUMLAH SD/MI MENDAPAT YAN. GIGI</t>
  </si>
  <si>
    <t>JUMLAH MURID SD/MI</t>
  </si>
  <si>
    <t>MURID SD/MI DIPERIKSA</t>
  </si>
  <si>
    <t>PERLU PERAWATAN</t>
  </si>
  <si>
    <t>MENDAPAT PERAWATAN</t>
  </si>
  <si>
    <t>L</t>
  </si>
  <si>
    <t>P</t>
  </si>
  <si>
    <t>L + P</t>
  </si>
  <si>
    <t xml:space="preserve">% </t>
  </si>
  <si>
    <t>Kandangserang</t>
  </si>
  <si>
    <t>Paninggaran</t>
  </si>
  <si>
    <t>Lebakbarang</t>
  </si>
  <si>
    <t>Petungkriono</t>
  </si>
  <si>
    <t>Talun</t>
  </si>
  <si>
    <t>Doro</t>
  </si>
  <si>
    <t>Karanganyar</t>
  </si>
  <si>
    <t>Kajen</t>
  </si>
  <si>
    <t>kajen 1</t>
  </si>
  <si>
    <t>Kajen 2</t>
  </si>
  <si>
    <t>Kesesi</t>
  </si>
  <si>
    <t>Kesesi 1</t>
  </si>
  <si>
    <t>Kesesi 2</t>
  </si>
  <si>
    <t>Sragi</t>
  </si>
  <si>
    <t>Sragi 1</t>
  </si>
  <si>
    <t>Sragi 2</t>
  </si>
  <si>
    <t>Siwalan</t>
  </si>
  <si>
    <t>Bojong</t>
  </si>
  <si>
    <t>Bojong 1</t>
  </si>
  <si>
    <t>Bojong 2</t>
  </si>
  <si>
    <t>Wonopringo</t>
  </si>
  <si>
    <t>Wonopringgo</t>
  </si>
  <si>
    <t>Kedungwuni</t>
  </si>
  <si>
    <t>Kedungwuni 1</t>
  </si>
  <si>
    <t>Kedungwuni 2</t>
  </si>
  <si>
    <t>Karangdadap</t>
  </si>
  <si>
    <t>Buaran</t>
  </si>
  <si>
    <t>Tirto</t>
  </si>
  <si>
    <t>Tirto 1</t>
  </si>
  <si>
    <t>Tirto 2</t>
  </si>
  <si>
    <t>Wiradesa</t>
  </si>
  <si>
    <t>Wonokerto</t>
  </si>
  <si>
    <t>Wonokerto 1</t>
  </si>
  <si>
    <t>Wonokerto 2</t>
  </si>
  <si>
    <t>JUMLAH (KAB/ KOTA)</t>
  </si>
  <si>
    <t>Sumber: Bidang Pencegahan dan Penanggulangan Penyakit Dinas Kesehatan Kabupaten Pekalongan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</si>
</sst>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0\ ;&quot; (&quot;#,##0.00\);&quot; -&quot;#\ ;@\ "/>
  </numFmts>
  <fonts count="8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/>
    <xf numFmtId="0" fontId="6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4" fontId="2" fillId="0" borderId="6" xfId="2" applyNumberFormat="1" applyFont="1" applyBorder="1" applyAlignment="1">
      <alignment vertical="center"/>
    </xf>
    <xf numFmtId="165" fontId="2" fillId="0" borderId="6" xfId="3" applyNumberFormat="1" applyFont="1" applyBorder="1" applyAlignment="1">
      <alignment vertical="center"/>
    </xf>
    <xf numFmtId="164" fontId="2" fillId="0" borderId="10" xfId="2" applyNumberFormat="1" applyFont="1" applyBorder="1" applyAlignment="1">
      <alignment vertical="center"/>
    </xf>
    <xf numFmtId="165" fontId="2" fillId="0" borderId="6" xfId="2" applyNumberFormat="1" applyFont="1" applyBorder="1" applyAlignment="1">
      <alignment vertical="center"/>
    </xf>
    <xf numFmtId="164" fontId="2" fillId="0" borderId="11" xfId="2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5" xfId="2" applyNumberFormat="1" applyFont="1" applyBorder="1" applyAlignment="1">
      <alignment vertical="center"/>
    </xf>
    <xf numFmtId="165" fontId="2" fillId="0" borderId="5" xfId="3" applyNumberFormat="1" applyFont="1" applyBorder="1" applyAlignment="1">
      <alignment vertical="center"/>
    </xf>
    <xf numFmtId="164" fontId="2" fillId="0" borderId="12" xfId="2" applyNumberFormat="1" applyFont="1" applyBorder="1" applyAlignment="1">
      <alignment vertical="center"/>
    </xf>
    <xf numFmtId="165" fontId="2" fillId="0" borderId="5" xfId="2" applyNumberFormat="1" applyFont="1" applyBorder="1" applyAlignment="1">
      <alignment vertical="center"/>
    </xf>
    <xf numFmtId="164" fontId="2" fillId="0" borderId="13" xfId="2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2" fillId="0" borderId="5" xfId="1" applyNumberFormat="1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164" fontId="2" fillId="0" borderId="12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5" fontId="2" fillId="0" borderId="7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7" xfId="1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4" fontId="2" fillId="0" borderId="18" xfId="1" applyNumberFormat="1" applyFont="1" applyBorder="1" applyAlignment="1">
      <alignment vertical="center"/>
    </xf>
    <xf numFmtId="165" fontId="2" fillId="0" borderId="18" xfId="1" applyNumberFormat="1" applyFont="1" applyBorder="1" applyAlignment="1">
      <alignment vertical="center"/>
    </xf>
    <xf numFmtId="164" fontId="2" fillId="0" borderId="19" xfId="1" applyNumberFormat="1" applyFont="1" applyBorder="1" applyAlignment="1">
      <alignment vertical="center"/>
    </xf>
    <xf numFmtId="165" fontId="2" fillId="0" borderId="20" xfId="1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</cellXfs>
  <cellStyles count="32">
    <cellStyle name="Comma" xfId="1" builtinId="3"/>
    <cellStyle name="Comma [0] 2" xfId="4"/>
    <cellStyle name="Comma [0] 2 2" xfId="5"/>
    <cellStyle name="Comma [0] 3" xfId="6"/>
    <cellStyle name="Comma 10" xfId="7"/>
    <cellStyle name="Comma 11" xfId="8"/>
    <cellStyle name="Comma 12" xfId="9"/>
    <cellStyle name="Comma 13" xfId="10"/>
    <cellStyle name="Comma 14" xfId="11"/>
    <cellStyle name="Comma 15" xfId="12"/>
    <cellStyle name="Comma 16" xfId="13"/>
    <cellStyle name="Comma 17" xfId="14"/>
    <cellStyle name="Comma 18" xfId="15"/>
    <cellStyle name="Comma 19" xfId="16"/>
    <cellStyle name="Comma 2" xfId="17"/>
    <cellStyle name="Comma 2 2" xfId="2"/>
    <cellStyle name="Comma 2_67" xfId="18"/>
    <cellStyle name="Comma 3" xfId="19"/>
    <cellStyle name="Comma 4" xfId="20"/>
    <cellStyle name="Comma 5" xfId="21"/>
    <cellStyle name="Comma 6" xfId="22"/>
    <cellStyle name="Comma 7" xfId="23"/>
    <cellStyle name="Comma 8" xfId="24"/>
    <cellStyle name="Comma 9" xfId="25"/>
    <cellStyle name="Excel Built-in Comma" xfId="26"/>
    <cellStyle name="Excel Built-in Normal" xfId="27"/>
    <cellStyle name="Millares [0]_Well Timing" xfId="28"/>
    <cellStyle name="Millares_Well Timing" xfId="29"/>
    <cellStyle name="Moneda [0]_Well Timing" xfId="30"/>
    <cellStyle name="Moneda_Well Timing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no\Downloads\TABEL%20PROF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7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</sheetNames>
    <sheetDataSet>
      <sheetData sheetId="0"/>
      <sheetData sheetId="1">
        <row r="5">
          <cell r="E5" t="str">
            <v>KABUPATEN</v>
          </cell>
          <cell r="F5" t="str">
            <v>PEKALONGAN</v>
          </cell>
        </row>
        <row r="6">
          <cell r="E6" t="str">
            <v xml:space="preserve">TAHUN </v>
          </cell>
          <cell r="F6">
            <v>2018</v>
          </cell>
        </row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  <row r="15">
          <cell r="A15">
            <v>4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7</v>
          </cell>
        </row>
        <row r="19">
          <cell r="A19">
            <v>8</v>
          </cell>
        </row>
        <row r="20">
          <cell r="A20">
            <v>9</v>
          </cell>
        </row>
        <row r="21">
          <cell r="A21">
            <v>10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25">
          <cell r="A25">
            <v>14</v>
          </cell>
        </row>
        <row r="26">
          <cell r="A26">
            <v>15</v>
          </cell>
        </row>
        <row r="27">
          <cell r="A27">
            <v>16</v>
          </cell>
        </row>
        <row r="28">
          <cell r="A28">
            <v>17</v>
          </cell>
        </row>
        <row r="29">
          <cell r="A29">
            <v>18</v>
          </cell>
        </row>
        <row r="30">
          <cell r="A30">
            <v>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theme="9" tint="-0.249977111117893"/>
    <pageSetUpPr fitToPage="1"/>
  </sheetPr>
  <dimension ref="A1:AM42"/>
  <sheetViews>
    <sheetView tabSelected="1" zoomScale="70" zoomScaleNormal="70" workbookViewId="0">
      <selection activeCell="A3" sqref="A3"/>
    </sheetView>
  </sheetViews>
  <sheetFormatPr defaultRowHeight="15" x14ac:dyDescent="0.2"/>
  <cols>
    <col min="1" max="1" width="5.7109375" style="1" customWidth="1"/>
    <col min="2" max="2" width="19" style="1" customWidth="1"/>
    <col min="3" max="3" width="20.140625" style="1" customWidth="1"/>
    <col min="4" max="4" width="9.5703125" style="1" customWidth="1"/>
    <col min="5" max="5" width="11" style="1" customWidth="1"/>
    <col min="6" max="6" width="8.7109375" style="1" customWidth="1"/>
    <col min="7" max="7" width="12" style="1" customWidth="1"/>
    <col min="8" max="8" width="8.7109375" style="1" customWidth="1"/>
    <col min="9" max="9" width="9.7109375" style="1" customWidth="1"/>
    <col min="10" max="10" width="11.5703125" style="1" customWidth="1"/>
    <col min="11" max="11" width="12.140625" style="1" customWidth="1"/>
    <col min="12" max="12" width="11.85546875" style="1" customWidth="1"/>
    <col min="13" max="13" width="7.7109375" style="1" customWidth="1"/>
    <col min="14" max="14" width="10.5703125" style="1" customWidth="1"/>
    <col min="15" max="15" width="7.7109375" style="1" customWidth="1"/>
    <col min="16" max="16" width="10.5703125" style="1" customWidth="1"/>
    <col min="17" max="17" width="7.7109375" style="1" customWidth="1"/>
    <col min="18" max="18" width="8.28515625" style="1" customWidth="1"/>
    <col min="19" max="19" width="11" style="1" customWidth="1"/>
    <col min="20" max="20" width="10.7109375" style="1" customWidth="1"/>
    <col min="21" max="21" width="9.42578125" style="1" customWidth="1"/>
    <col min="22" max="22" width="7.7109375" style="1" customWidth="1"/>
    <col min="23" max="23" width="8.85546875" style="1" customWidth="1"/>
    <col min="24" max="24" width="7.7109375" style="1" customWidth="1"/>
    <col min="25" max="25" width="8.42578125" style="1" customWidth="1"/>
    <col min="26" max="26" width="7.7109375" style="1" customWidth="1"/>
    <col min="27" max="33" width="8.7109375" style="1" customWidth="1"/>
    <col min="34" max="34" width="16.140625" style="1" customWidth="1"/>
    <col min="35" max="35" width="15" style="1" customWidth="1"/>
    <col min="36" max="38" width="8.7109375" style="1" customWidth="1"/>
    <col min="39" max="41" width="9.140625" style="1"/>
    <col min="42" max="42" width="10.5703125" style="1" bestFit="1" customWidth="1"/>
    <col min="43" max="16384" width="9.140625" style="1"/>
  </cols>
  <sheetData>
    <row r="1" spans="1:39" x14ac:dyDescent="0.2">
      <c r="C1" s="1" t="s">
        <v>0</v>
      </c>
    </row>
    <row r="3" spans="1:39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M3" s="2"/>
    </row>
    <row r="4" spans="1:39" x14ac:dyDescent="0.2">
      <c r="J4" s="3"/>
      <c r="K4" s="3" t="str">
        <f>'[1]1'!E5</f>
        <v>KABUPATEN</v>
      </c>
      <c r="L4" s="4" t="str">
        <f>'[1]1'!F5</f>
        <v>PEKALONGAN</v>
      </c>
      <c r="N4" s="4"/>
      <c r="R4" s="3"/>
      <c r="S4" s="3"/>
      <c r="T4" s="3"/>
      <c r="U4" s="3"/>
      <c r="V4" s="3"/>
      <c r="W4" s="3"/>
      <c r="X4" s="3"/>
      <c r="Y4" s="3"/>
      <c r="AC4" s="3"/>
      <c r="AG4" s="4"/>
      <c r="AH4" s="2"/>
      <c r="AI4" s="2"/>
      <c r="AJ4" s="2"/>
      <c r="AK4" s="2"/>
      <c r="AL4" s="2"/>
    </row>
    <row r="5" spans="1:39" x14ac:dyDescent="0.2">
      <c r="J5" s="3"/>
      <c r="K5" s="3" t="str">
        <f>'[1]1'!E6</f>
        <v xml:space="preserve">TAHUN </v>
      </c>
      <c r="L5" s="4">
        <f>'[1]1'!F6</f>
        <v>2018</v>
      </c>
      <c r="N5" s="4"/>
      <c r="AC5" s="3"/>
      <c r="AG5" s="4"/>
      <c r="AH5" s="2"/>
      <c r="AI5" s="2"/>
      <c r="AJ5" s="2"/>
      <c r="AK5" s="2"/>
      <c r="AL5" s="2"/>
    </row>
    <row r="6" spans="1:39" ht="15.75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39" ht="18" customHeight="1" x14ac:dyDescent="0.2">
      <c r="A7" s="6" t="s">
        <v>2</v>
      </c>
      <c r="B7" s="6" t="s">
        <v>3</v>
      </c>
      <c r="C7" s="6" t="s">
        <v>4</v>
      </c>
      <c r="D7" s="7" t="s">
        <v>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7"/>
      <c r="R7" s="7"/>
      <c r="S7" s="7"/>
      <c r="T7" s="7"/>
      <c r="U7" s="7"/>
      <c r="V7" s="7"/>
      <c r="W7" s="7"/>
      <c r="X7" s="7"/>
      <c r="Y7" s="7"/>
      <c r="Z7" s="7"/>
    </row>
    <row r="8" spans="1:39" ht="46.5" customHeight="1" x14ac:dyDescent="0.2">
      <c r="A8" s="9"/>
      <c r="B8" s="9"/>
      <c r="C8" s="9"/>
      <c r="D8" s="10" t="s">
        <v>6</v>
      </c>
      <c r="E8" s="11" t="s">
        <v>7</v>
      </c>
      <c r="F8" s="12" t="s">
        <v>8</v>
      </c>
      <c r="G8" s="11" t="s">
        <v>9</v>
      </c>
      <c r="H8" s="12" t="s">
        <v>8</v>
      </c>
      <c r="I8" s="13" t="s">
        <v>10</v>
      </c>
      <c r="J8" s="14"/>
      <c r="K8" s="15"/>
      <c r="L8" s="16" t="s">
        <v>11</v>
      </c>
      <c r="M8" s="17"/>
      <c r="N8" s="17"/>
      <c r="O8" s="8"/>
      <c r="P8" s="17"/>
      <c r="Q8" s="8"/>
      <c r="R8" s="18" t="s">
        <v>12</v>
      </c>
      <c r="S8" s="19"/>
      <c r="T8" s="20"/>
      <c r="U8" s="18" t="s">
        <v>13</v>
      </c>
      <c r="V8" s="19"/>
      <c r="W8" s="19"/>
      <c r="X8" s="19"/>
      <c r="Y8" s="19"/>
      <c r="Z8" s="20"/>
    </row>
    <row r="9" spans="1:39" ht="33" customHeight="1" x14ac:dyDescent="0.2">
      <c r="A9" s="9"/>
      <c r="B9" s="9"/>
      <c r="C9" s="9"/>
      <c r="D9" s="21"/>
      <c r="E9" s="22"/>
      <c r="F9" s="22"/>
      <c r="G9" s="22"/>
      <c r="H9" s="22"/>
      <c r="I9" s="23" t="s">
        <v>14</v>
      </c>
      <c r="J9" s="23" t="s">
        <v>15</v>
      </c>
      <c r="K9" s="23" t="s">
        <v>16</v>
      </c>
      <c r="L9" s="23" t="s">
        <v>14</v>
      </c>
      <c r="M9" s="24" t="s">
        <v>17</v>
      </c>
      <c r="N9" s="23" t="s">
        <v>15</v>
      </c>
      <c r="O9" s="24" t="s">
        <v>17</v>
      </c>
      <c r="P9" s="25" t="s">
        <v>16</v>
      </c>
      <c r="Q9" s="24" t="s">
        <v>17</v>
      </c>
      <c r="R9" s="23" t="s">
        <v>14</v>
      </c>
      <c r="S9" s="23" t="s">
        <v>15</v>
      </c>
      <c r="T9" s="23" t="s">
        <v>16</v>
      </c>
      <c r="U9" s="23" t="s">
        <v>14</v>
      </c>
      <c r="V9" s="24" t="s">
        <v>17</v>
      </c>
      <c r="W9" s="23" t="s">
        <v>15</v>
      </c>
      <c r="X9" s="24" t="s">
        <v>17</v>
      </c>
      <c r="Y9" s="23" t="s">
        <v>16</v>
      </c>
      <c r="Z9" s="24" t="s">
        <v>17</v>
      </c>
    </row>
    <row r="10" spans="1:39" x14ac:dyDescent="0.2">
      <c r="A10" s="26">
        <v>1</v>
      </c>
      <c r="B10" s="27">
        <v>2</v>
      </c>
      <c r="C10" s="26">
        <v>3</v>
      </c>
      <c r="D10" s="27">
        <v>4</v>
      </c>
      <c r="E10" s="26">
        <v>5</v>
      </c>
      <c r="F10" s="27">
        <v>6</v>
      </c>
      <c r="G10" s="26">
        <v>7</v>
      </c>
      <c r="H10" s="27">
        <v>8</v>
      </c>
      <c r="I10" s="26">
        <v>9</v>
      </c>
      <c r="J10" s="27">
        <v>10</v>
      </c>
      <c r="K10" s="26">
        <v>11</v>
      </c>
      <c r="L10" s="27">
        <v>12</v>
      </c>
      <c r="M10" s="26">
        <v>13</v>
      </c>
      <c r="N10" s="27">
        <v>14</v>
      </c>
      <c r="O10" s="26">
        <v>15</v>
      </c>
      <c r="P10" s="28">
        <v>16</v>
      </c>
      <c r="Q10" s="26">
        <v>17</v>
      </c>
      <c r="R10" s="27">
        <v>18</v>
      </c>
      <c r="S10" s="26">
        <v>19</v>
      </c>
      <c r="T10" s="27">
        <v>20</v>
      </c>
      <c r="U10" s="26">
        <v>21</v>
      </c>
      <c r="V10" s="27">
        <v>22</v>
      </c>
      <c r="W10" s="26">
        <v>23</v>
      </c>
      <c r="X10" s="27">
        <v>24</v>
      </c>
      <c r="Y10" s="26">
        <v>25</v>
      </c>
      <c r="Z10" s="27">
        <v>26</v>
      </c>
    </row>
    <row r="11" spans="1:39" x14ac:dyDescent="0.2">
      <c r="A11" s="29">
        <f>'[1]1'!A12</f>
        <v>1</v>
      </c>
      <c r="B11" s="29" t="s">
        <v>18</v>
      </c>
      <c r="C11" s="29" t="s">
        <v>18</v>
      </c>
      <c r="D11" s="30">
        <v>29</v>
      </c>
      <c r="E11" s="30">
        <v>29</v>
      </c>
      <c r="F11" s="31">
        <f>E11/D11*100</f>
        <v>100</v>
      </c>
      <c r="G11" s="30">
        <v>29</v>
      </c>
      <c r="H11" s="31">
        <f>G11/D11*100</f>
        <v>100</v>
      </c>
      <c r="I11" s="30">
        <v>1784</v>
      </c>
      <c r="J11" s="32">
        <v>2100</v>
      </c>
      <c r="K11" s="30">
        <f>SUM(I11:J11)</f>
        <v>3884</v>
      </c>
      <c r="L11" s="32">
        <v>347</v>
      </c>
      <c r="M11" s="33">
        <f>L11/I11*100</f>
        <v>19.45067264573991</v>
      </c>
      <c r="N11" s="32">
        <v>206</v>
      </c>
      <c r="O11" s="33">
        <f>N11/J11*100</f>
        <v>9.8095238095238102</v>
      </c>
      <c r="P11" s="34">
        <f>SUM(L11,N11)</f>
        <v>553</v>
      </c>
      <c r="Q11" s="33">
        <f>P11/K11*100</f>
        <v>14.237899073120493</v>
      </c>
      <c r="R11" s="32">
        <v>28</v>
      </c>
      <c r="S11" s="32">
        <v>36</v>
      </c>
      <c r="T11" s="30">
        <f>SUM(R11:S11)</f>
        <v>64</v>
      </c>
      <c r="U11" s="32">
        <v>27</v>
      </c>
      <c r="V11" s="33">
        <f>U11/R11*100</f>
        <v>96.428571428571431</v>
      </c>
      <c r="W11" s="30">
        <v>37</v>
      </c>
      <c r="X11" s="33">
        <f>W11/S11*100</f>
        <v>102.77777777777777</v>
      </c>
      <c r="Y11" s="30">
        <f>SUM(U11,W11)</f>
        <v>64</v>
      </c>
      <c r="Z11" s="33">
        <f>Y11/T11*100</f>
        <v>100</v>
      </c>
    </row>
    <row r="12" spans="1:39" x14ac:dyDescent="0.2">
      <c r="A12" s="35">
        <f>'[1]1'!A13</f>
        <v>2</v>
      </c>
      <c r="B12" s="35" t="s">
        <v>19</v>
      </c>
      <c r="C12" s="35" t="s">
        <v>19</v>
      </c>
      <c r="D12" s="36">
        <v>33</v>
      </c>
      <c r="E12" s="36">
        <v>33</v>
      </c>
      <c r="F12" s="37">
        <f t="shared" ref="F12:F36" si="0">E12/D12*100</f>
        <v>100</v>
      </c>
      <c r="G12" s="36">
        <v>33</v>
      </c>
      <c r="H12" s="37">
        <f t="shared" ref="H12:H36" si="1">G12/D12*100</f>
        <v>100</v>
      </c>
      <c r="I12" s="36">
        <v>1828</v>
      </c>
      <c r="J12" s="38">
        <v>1345</v>
      </c>
      <c r="K12" s="36">
        <f t="shared" ref="K12:K36" si="2">SUM(I12:J12)</f>
        <v>3173</v>
      </c>
      <c r="L12" s="38">
        <v>718</v>
      </c>
      <c r="M12" s="39">
        <f t="shared" ref="M12:M36" si="3">L12/I12*100</f>
        <v>39.27789934354486</v>
      </c>
      <c r="N12" s="38">
        <v>691</v>
      </c>
      <c r="O12" s="39">
        <f t="shared" ref="O12:O36" si="4">N12/J12*100</f>
        <v>51.375464684014872</v>
      </c>
      <c r="P12" s="40">
        <f t="shared" ref="P12:P36" si="5">SUM(L12,N12)</f>
        <v>1409</v>
      </c>
      <c r="Q12" s="39">
        <f t="shared" ref="Q12:Q36" si="6">P12/K12*100</f>
        <v>44.405924992121022</v>
      </c>
      <c r="R12" s="38">
        <v>15</v>
      </c>
      <c r="S12" s="38">
        <v>22</v>
      </c>
      <c r="T12" s="36">
        <f t="shared" ref="T12:T36" si="7">SUM(R12:S12)</f>
        <v>37</v>
      </c>
      <c r="U12" s="38">
        <v>12</v>
      </c>
      <c r="V12" s="39">
        <f t="shared" ref="V12:V36" si="8">U12/R12*100</f>
        <v>80</v>
      </c>
      <c r="W12" s="36">
        <v>17</v>
      </c>
      <c r="X12" s="39">
        <f t="shared" ref="X12:X36" si="9">W12/S12*100</f>
        <v>77.272727272727266</v>
      </c>
      <c r="Y12" s="36">
        <f t="shared" ref="Y12:Y36" si="10">SUM(U12,W12)</f>
        <v>29</v>
      </c>
      <c r="Z12" s="39">
        <f t="shared" ref="Z12:Z36" si="11">Y12/T12*100</f>
        <v>78.378378378378372</v>
      </c>
    </row>
    <row r="13" spans="1:39" x14ac:dyDescent="0.2">
      <c r="A13" s="35">
        <f>'[1]1'!A14</f>
        <v>3</v>
      </c>
      <c r="B13" s="35" t="s">
        <v>20</v>
      </c>
      <c r="C13" s="35" t="s">
        <v>20</v>
      </c>
      <c r="D13" s="36">
        <v>18</v>
      </c>
      <c r="E13" s="36">
        <v>18</v>
      </c>
      <c r="F13" s="37">
        <f t="shared" si="0"/>
        <v>100</v>
      </c>
      <c r="G13" s="36">
        <v>18</v>
      </c>
      <c r="H13" s="37">
        <f t="shared" si="1"/>
        <v>100</v>
      </c>
      <c r="I13" s="36">
        <v>1273</v>
      </c>
      <c r="J13" s="38">
        <v>1046</v>
      </c>
      <c r="K13" s="36">
        <f t="shared" si="2"/>
        <v>2319</v>
      </c>
      <c r="L13" s="38">
        <v>671</v>
      </c>
      <c r="M13" s="39">
        <f t="shared" si="3"/>
        <v>52.710133542812251</v>
      </c>
      <c r="N13" s="38">
        <v>485</v>
      </c>
      <c r="O13" s="39">
        <f t="shared" si="4"/>
        <v>46.367112810707454</v>
      </c>
      <c r="P13" s="40">
        <f t="shared" si="5"/>
        <v>1156</v>
      </c>
      <c r="Q13" s="39">
        <f t="shared" si="6"/>
        <v>49.849072876239759</v>
      </c>
      <c r="R13" s="38">
        <v>53</v>
      </c>
      <c r="S13" s="38">
        <v>43</v>
      </c>
      <c r="T13" s="36">
        <f t="shared" si="7"/>
        <v>96</v>
      </c>
      <c r="U13" s="38">
        <v>39</v>
      </c>
      <c r="V13" s="39">
        <f t="shared" si="8"/>
        <v>73.584905660377359</v>
      </c>
      <c r="W13" s="36">
        <v>34</v>
      </c>
      <c r="X13" s="39">
        <f t="shared" si="9"/>
        <v>79.069767441860463</v>
      </c>
      <c r="Y13" s="36">
        <f t="shared" si="10"/>
        <v>73</v>
      </c>
      <c r="Z13" s="39">
        <f t="shared" si="11"/>
        <v>76.041666666666657</v>
      </c>
    </row>
    <row r="14" spans="1:39" x14ac:dyDescent="0.2">
      <c r="A14" s="35">
        <f>'[1]1'!A15</f>
        <v>4</v>
      </c>
      <c r="B14" s="35" t="s">
        <v>21</v>
      </c>
      <c r="C14" s="35" t="s">
        <v>21</v>
      </c>
      <c r="D14" s="36">
        <v>24</v>
      </c>
      <c r="E14" s="36">
        <v>24</v>
      </c>
      <c r="F14" s="37">
        <f t="shared" si="0"/>
        <v>100</v>
      </c>
      <c r="G14" s="36">
        <v>24</v>
      </c>
      <c r="H14" s="37">
        <f t="shared" si="1"/>
        <v>100</v>
      </c>
      <c r="I14" s="36">
        <v>810</v>
      </c>
      <c r="J14" s="38">
        <v>677</v>
      </c>
      <c r="K14" s="36">
        <f t="shared" si="2"/>
        <v>1487</v>
      </c>
      <c r="L14" s="38">
        <v>120</v>
      </c>
      <c r="M14" s="39">
        <f t="shared" si="3"/>
        <v>14.814814814814813</v>
      </c>
      <c r="N14" s="38">
        <v>96</v>
      </c>
      <c r="O14" s="39">
        <f t="shared" si="4"/>
        <v>14.180206794682423</v>
      </c>
      <c r="P14" s="40">
        <f t="shared" si="5"/>
        <v>216</v>
      </c>
      <c r="Q14" s="39">
        <f t="shared" si="6"/>
        <v>14.52589105581708</v>
      </c>
      <c r="R14" s="38">
        <v>13</v>
      </c>
      <c r="S14" s="38">
        <v>9</v>
      </c>
      <c r="T14" s="36">
        <f t="shared" si="7"/>
        <v>22</v>
      </c>
      <c r="U14" s="38">
        <v>6</v>
      </c>
      <c r="V14" s="39">
        <f t="shared" si="8"/>
        <v>46.153846153846153</v>
      </c>
      <c r="W14" s="36">
        <v>7</v>
      </c>
      <c r="X14" s="39">
        <f t="shared" si="9"/>
        <v>77.777777777777786</v>
      </c>
      <c r="Y14" s="36">
        <f t="shared" si="10"/>
        <v>13</v>
      </c>
      <c r="Z14" s="39">
        <f t="shared" si="11"/>
        <v>59.090909090909093</v>
      </c>
    </row>
    <row r="15" spans="1:39" x14ac:dyDescent="0.2">
      <c r="A15" s="35">
        <f>'[1]1'!A16</f>
        <v>5</v>
      </c>
      <c r="B15" s="35" t="s">
        <v>22</v>
      </c>
      <c r="C15" s="35" t="s">
        <v>22</v>
      </c>
      <c r="D15" s="36">
        <v>24</v>
      </c>
      <c r="E15" s="36">
        <v>24</v>
      </c>
      <c r="F15" s="37">
        <f t="shared" si="0"/>
        <v>100</v>
      </c>
      <c r="G15" s="36">
        <v>24</v>
      </c>
      <c r="H15" s="37">
        <f t="shared" si="1"/>
        <v>100</v>
      </c>
      <c r="I15" s="36">
        <v>1764</v>
      </c>
      <c r="J15" s="38">
        <v>1470</v>
      </c>
      <c r="K15" s="36">
        <f t="shared" si="2"/>
        <v>3234</v>
      </c>
      <c r="L15" s="38">
        <v>379</v>
      </c>
      <c r="M15" s="39">
        <f t="shared" si="3"/>
        <v>21.485260770975056</v>
      </c>
      <c r="N15" s="38">
        <v>263</v>
      </c>
      <c r="O15" s="39">
        <f t="shared" si="4"/>
        <v>17.891156462585034</v>
      </c>
      <c r="P15" s="40">
        <f t="shared" si="5"/>
        <v>642</v>
      </c>
      <c r="Q15" s="39">
        <f t="shared" si="6"/>
        <v>19.851576994434136</v>
      </c>
      <c r="R15" s="38">
        <v>39</v>
      </c>
      <c r="S15" s="38">
        <v>43</v>
      </c>
      <c r="T15" s="36">
        <f t="shared" si="7"/>
        <v>82</v>
      </c>
      <c r="U15" s="38">
        <v>27</v>
      </c>
      <c r="V15" s="39">
        <f t="shared" si="8"/>
        <v>69.230769230769226</v>
      </c>
      <c r="W15" s="36">
        <v>33</v>
      </c>
      <c r="X15" s="39">
        <f t="shared" si="9"/>
        <v>76.744186046511629</v>
      </c>
      <c r="Y15" s="36">
        <f t="shared" si="10"/>
        <v>60</v>
      </c>
      <c r="Z15" s="39">
        <f t="shared" si="11"/>
        <v>73.170731707317074</v>
      </c>
    </row>
    <row r="16" spans="1:39" x14ac:dyDescent="0.2">
      <c r="A16" s="35">
        <f>'[1]1'!A17</f>
        <v>6</v>
      </c>
      <c r="B16" s="35" t="s">
        <v>23</v>
      </c>
      <c r="C16" s="35" t="s">
        <v>23</v>
      </c>
      <c r="D16" s="36">
        <v>24</v>
      </c>
      <c r="E16" s="36">
        <v>24</v>
      </c>
      <c r="F16" s="37">
        <f t="shared" si="0"/>
        <v>100</v>
      </c>
      <c r="G16" s="36">
        <v>24</v>
      </c>
      <c r="H16" s="37">
        <f t="shared" si="1"/>
        <v>100</v>
      </c>
      <c r="I16" s="36">
        <v>1549</v>
      </c>
      <c r="J16" s="38">
        <v>1375</v>
      </c>
      <c r="K16" s="36">
        <f t="shared" si="2"/>
        <v>2924</v>
      </c>
      <c r="L16" s="38">
        <v>764</v>
      </c>
      <c r="M16" s="39">
        <f t="shared" si="3"/>
        <v>49.322143318269852</v>
      </c>
      <c r="N16" s="38">
        <v>826</v>
      </c>
      <c r="O16" s="39">
        <f t="shared" si="4"/>
        <v>60.072727272727278</v>
      </c>
      <c r="P16" s="40">
        <f t="shared" si="5"/>
        <v>1590</v>
      </c>
      <c r="Q16" s="39">
        <f t="shared" si="6"/>
        <v>54.377564979480162</v>
      </c>
      <c r="R16" s="38">
        <v>203</v>
      </c>
      <c r="S16" s="38">
        <v>160</v>
      </c>
      <c r="T16" s="36">
        <f t="shared" si="7"/>
        <v>363</v>
      </c>
      <c r="U16" s="38">
        <v>189</v>
      </c>
      <c r="V16" s="39">
        <f t="shared" si="8"/>
        <v>93.103448275862064</v>
      </c>
      <c r="W16" s="36">
        <v>11</v>
      </c>
      <c r="X16" s="39">
        <v>10</v>
      </c>
      <c r="Y16" s="36">
        <f t="shared" si="10"/>
        <v>200</v>
      </c>
      <c r="Z16" s="39">
        <f t="shared" si="11"/>
        <v>55.096418732782368</v>
      </c>
    </row>
    <row r="17" spans="1:26" x14ac:dyDescent="0.2">
      <c r="A17" s="35">
        <f>'[1]1'!A18</f>
        <v>7</v>
      </c>
      <c r="B17" s="35" t="s">
        <v>24</v>
      </c>
      <c r="C17" s="35" t="s">
        <v>24</v>
      </c>
      <c r="D17" s="36">
        <v>14</v>
      </c>
      <c r="E17" s="36">
        <v>14</v>
      </c>
      <c r="F17" s="37">
        <f t="shared" si="0"/>
        <v>100</v>
      </c>
      <c r="G17" s="36">
        <v>14</v>
      </c>
      <c r="H17" s="37">
        <f t="shared" si="1"/>
        <v>100</v>
      </c>
      <c r="I17" s="36">
        <v>792</v>
      </c>
      <c r="J17" s="38">
        <v>703</v>
      </c>
      <c r="K17" s="36">
        <f t="shared" si="2"/>
        <v>1495</v>
      </c>
      <c r="L17" s="38">
        <v>562</v>
      </c>
      <c r="M17" s="39">
        <f t="shared" si="3"/>
        <v>70.959595959595958</v>
      </c>
      <c r="N17" s="38">
        <v>239</v>
      </c>
      <c r="O17" s="39">
        <f t="shared" si="4"/>
        <v>33.997155049786635</v>
      </c>
      <c r="P17" s="40">
        <f t="shared" si="5"/>
        <v>801</v>
      </c>
      <c r="Q17" s="39">
        <f t="shared" si="6"/>
        <v>53.57859531772575</v>
      </c>
      <c r="R17" s="38">
        <v>62</v>
      </c>
      <c r="S17" s="38">
        <v>81</v>
      </c>
      <c r="T17" s="36">
        <f t="shared" si="7"/>
        <v>143</v>
      </c>
      <c r="U17" s="38">
        <v>54</v>
      </c>
      <c r="V17" s="39">
        <f t="shared" si="8"/>
        <v>87.096774193548384</v>
      </c>
      <c r="W17" s="36">
        <v>31</v>
      </c>
      <c r="X17" s="39">
        <f t="shared" si="9"/>
        <v>38.271604938271601</v>
      </c>
      <c r="Y17" s="36">
        <f t="shared" si="10"/>
        <v>85</v>
      </c>
      <c r="Z17" s="39">
        <f t="shared" si="11"/>
        <v>59.44055944055944</v>
      </c>
    </row>
    <row r="18" spans="1:26" x14ac:dyDescent="0.2">
      <c r="A18" s="35">
        <f>'[1]1'!A19</f>
        <v>8</v>
      </c>
      <c r="B18" s="35" t="s">
        <v>25</v>
      </c>
      <c r="C18" s="35" t="s">
        <v>26</v>
      </c>
      <c r="D18" s="36">
        <v>37</v>
      </c>
      <c r="E18" s="36">
        <v>37</v>
      </c>
      <c r="F18" s="37">
        <f t="shared" si="0"/>
        <v>100</v>
      </c>
      <c r="G18" s="36">
        <v>37</v>
      </c>
      <c r="H18" s="37">
        <f t="shared" si="1"/>
        <v>100</v>
      </c>
      <c r="I18" s="36">
        <v>2259</v>
      </c>
      <c r="J18" s="38">
        <v>2446</v>
      </c>
      <c r="K18" s="36">
        <f t="shared" si="2"/>
        <v>4705</v>
      </c>
      <c r="L18" s="38">
        <v>2064</v>
      </c>
      <c r="M18" s="39">
        <f t="shared" si="3"/>
        <v>91.367861885790163</v>
      </c>
      <c r="N18" s="38">
        <v>2041</v>
      </c>
      <c r="O18" s="39">
        <f t="shared" si="4"/>
        <v>83.442354865085861</v>
      </c>
      <c r="P18" s="40">
        <f t="shared" si="5"/>
        <v>4105</v>
      </c>
      <c r="Q18" s="39">
        <f t="shared" si="6"/>
        <v>87.247608926673749</v>
      </c>
      <c r="R18" s="38">
        <v>134</v>
      </c>
      <c r="S18" s="38">
        <v>635</v>
      </c>
      <c r="T18" s="36">
        <f t="shared" si="7"/>
        <v>769</v>
      </c>
      <c r="U18" s="38">
        <v>87</v>
      </c>
      <c r="V18" s="39">
        <f t="shared" si="8"/>
        <v>64.925373134328353</v>
      </c>
      <c r="W18" s="36">
        <v>177</v>
      </c>
      <c r="X18" s="39">
        <f t="shared" si="9"/>
        <v>27.874015748031493</v>
      </c>
      <c r="Y18" s="36">
        <f t="shared" si="10"/>
        <v>264</v>
      </c>
      <c r="Z18" s="39">
        <f t="shared" si="11"/>
        <v>34.330299089726921</v>
      </c>
    </row>
    <row r="19" spans="1:26" x14ac:dyDescent="0.2">
      <c r="A19" s="35">
        <f>'[1]1'!A20</f>
        <v>9</v>
      </c>
      <c r="B19" s="35" t="s">
        <v>25</v>
      </c>
      <c r="C19" s="35" t="s">
        <v>27</v>
      </c>
      <c r="D19" s="36">
        <v>28</v>
      </c>
      <c r="E19" s="36">
        <v>28</v>
      </c>
      <c r="F19" s="37">
        <f t="shared" si="0"/>
        <v>100</v>
      </c>
      <c r="G19" s="36">
        <v>28</v>
      </c>
      <c r="H19" s="37">
        <f t="shared" si="1"/>
        <v>100</v>
      </c>
      <c r="I19" s="36">
        <v>2112</v>
      </c>
      <c r="J19" s="38">
        <v>2286</v>
      </c>
      <c r="K19" s="36">
        <f t="shared" si="2"/>
        <v>4398</v>
      </c>
      <c r="L19" s="38">
        <v>1870</v>
      </c>
      <c r="M19" s="39">
        <f t="shared" si="3"/>
        <v>88.541666666666657</v>
      </c>
      <c r="N19" s="38">
        <v>1779</v>
      </c>
      <c r="O19" s="39">
        <f t="shared" si="4"/>
        <v>77.821522309711284</v>
      </c>
      <c r="P19" s="40">
        <f t="shared" si="5"/>
        <v>3649</v>
      </c>
      <c r="Q19" s="39">
        <f t="shared" si="6"/>
        <v>82.969531605275122</v>
      </c>
      <c r="R19" s="38">
        <v>5721</v>
      </c>
      <c r="S19" s="38">
        <v>6248</v>
      </c>
      <c r="T19" s="36">
        <f t="shared" si="7"/>
        <v>11969</v>
      </c>
      <c r="U19" s="38">
        <v>1082</v>
      </c>
      <c r="V19" s="39">
        <f t="shared" si="8"/>
        <v>18.912777486453418</v>
      </c>
      <c r="W19" s="36">
        <v>1217</v>
      </c>
      <c r="X19" s="39">
        <f t="shared" si="9"/>
        <v>19.478233034571062</v>
      </c>
      <c r="Y19" s="36">
        <f t="shared" si="10"/>
        <v>2299</v>
      </c>
      <c r="Z19" s="39">
        <f t="shared" si="11"/>
        <v>19.207953880858884</v>
      </c>
    </row>
    <row r="20" spans="1:26" x14ac:dyDescent="0.2">
      <c r="A20" s="35">
        <f>'[1]1'!A21</f>
        <v>10</v>
      </c>
      <c r="B20" s="35" t="s">
        <v>28</v>
      </c>
      <c r="C20" s="35" t="s">
        <v>29</v>
      </c>
      <c r="D20" s="36">
        <v>26</v>
      </c>
      <c r="E20" s="36">
        <v>26</v>
      </c>
      <c r="F20" s="37">
        <f t="shared" si="0"/>
        <v>100</v>
      </c>
      <c r="G20" s="36">
        <v>26</v>
      </c>
      <c r="H20" s="37">
        <f t="shared" si="1"/>
        <v>100</v>
      </c>
      <c r="I20" s="36">
        <v>1641</v>
      </c>
      <c r="J20" s="38">
        <v>1575</v>
      </c>
      <c r="K20" s="36">
        <f t="shared" si="2"/>
        <v>3216</v>
      </c>
      <c r="L20" s="38">
        <v>1093</v>
      </c>
      <c r="M20" s="39">
        <f t="shared" si="3"/>
        <v>66.605728214503358</v>
      </c>
      <c r="N20" s="38">
        <v>973</v>
      </c>
      <c r="O20" s="39">
        <f t="shared" si="4"/>
        <v>61.777777777777779</v>
      </c>
      <c r="P20" s="40">
        <f t="shared" si="5"/>
        <v>2066</v>
      </c>
      <c r="Q20" s="39">
        <f t="shared" si="6"/>
        <v>64.241293532338304</v>
      </c>
      <c r="R20" s="38">
        <v>287</v>
      </c>
      <c r="S20" s="38">
        <v>167</v>
      </c>
      <c r="T20" s="36">
        <f t="shared" si="7"/>
        <v>454</v>
      </c>
      <c r="U20" s="38">
        <v>10</v>
      </c>
      <c r="V20" s="39">
        <f t="shared" si="8"/>
        <v>3.484320557491289</v>
      </c>
      <c r="W20" s="36">
        <v>56</v>
      </c>
      <c r="X20" s="39">
        <f t="shared" si="9"/>
        <v>33.532934131736525</v>
      </c>
      <c r="Y20" s="36">
        <f t="shared" si="10"/>
        <v>66</v>
      </c>
      <c r="Z20" s="39">
        <f t="shared" si="11"/>
        <v>14.537444933920703</v>
      </c>
    </row>
    <row r="21" spans="1:26" x14ac:dyDescent="0.2">
      <c r="A21" s="35">
        <f>'[1]1'!A22</f>
        <v>11</v>
      </c>
      <c r="B21" s="35" t="s">
        <v>28</v>
      </c>
      <c r="C21" s="35" t="s">
        <v>30</v>
      </c>
      <c r="D21" s="36">
        <v>27</v>
      </c>
      <c r="E21" s="36">
        <v>27</v>
      </c>
      <c r="F21" s="37">
        <f t="shared" si="0"/>
        <v>100</v>
      </c>
      <c r="G21" s="36">
        <v>27</v>
      </c>
      <c r="H21" s="37">
        <f t="shared" si="1"/>
        <v>100</v>
      </c>
      <c r="I21" s="36">
        <v>2404</v>
      </c>
      <c r="J21" s="38">
        <v>2228</v>
      </c>
      <c r="K21" s="36">
        <f t="shared" si="2"/>
        <v>4632</v>
      </c>
      <c r="L21" s="38">
        <v>673</v>
      </c>
      <c r="M21" s="39">
        <f t="shared" si="3"/>
        <v>27.995008319467551</v>
      </c>
      <c r="N21" s="38">
        <v>571</v>
      </c>
      <c r="O21" s="39">
        <f t="shared" si="4"/>
        <v>25.628366247755835</v>
      </c>
      <c r="P21" s="40">
        <f t="shared" si="5"/>
        <v>1244</v>
      </c>
      <c r="Q21" s="39">
        <f t="shared" si="6"/>
        <v>26.856649395509496</v>
      </c>
      <c r="R21" s="38">
        <v>69</v>
      </c>
      <c r="S21" s="38">
        <v>42</v>
      </c>
      <c r="T21" s="36">
        <f t="shared" si="7"/>
        <v>111</v>
      </c>
      <c r="U21" s="38">
        <v>30</v>
      </c>
      <c r="V21" s="39">
        <f t="shared" si="8"/>
        <v>43.478260869565219</v>
      </c>
      <c r="W21" s="36">
        <v>23</v>
      </c>
      <c r="X21" s="39">
        <f t="shared" si="9"/>
        <v>54.761904761904766</v>
      </c>
      <c r="Y21" s="36">
        <f t="shared" si="10"/>
        <v>53</v>
      </c>
      <c r="Z21" s="39">
        <f t="shared" si="11"/>
        <v>47.747747747747752</v>
      </c>
    </row>
    <row r="22" spans="1:26" x14ac:dyDescent="0.2">
      <c r="A22" s="35">
        <f>'[1]1'!A23</f>
        <v>12</v>
      </c>
      <c r="B22" s="35" t="s">
        <v>31</v>
      </c>
      <c r="C22" s="35" t="s">
        <v>32</v>
      </c>
      <c r="D22" s="36">
        <v>19</v>
      </c>
      <c r="E22" s="36">
        <v>19</v>
      </c>
      <c r="F22" s="37">
        <f t="shared" si="0"/>
        <v>100</v>
      </c>
      <c r="G22" s="36">
        <v>19</v>
      </c>
      <c r="H22" s="37">
        <f t="shared" si="1"/>
        <v>100</v>
      </c>
      <c r="I22" s="36">
        <v>1483</v>
      </c>
      <c r="J22" s="38">
        <v>1542</v>
      </c>
      <c r="K22" s="36">
        <f t="shared" si="2"/>
        <v>3025</v>
      </c>
      <c r="L22" s="38">
        <v>297</v>
      </c>
      <c r="M22" s="39">
        <f t="shared" si="3"/>
        <v>20.026972353337829</v>
      </c>
      <c r="N22" s="38">
        <v>364</v>
      </c>
      <c r="O22" s="39">
        <f t="shared" si="4"/>
        <v>23.605706874189362</v>
      </c>
      <c r="P22" s="40">
        <f t="shared" si="5"/>
        <v>661</v>
      </c>
      <c r="Q22" s="39">
        <f t="shared" si="6"/>
        <v>21.851239669421489</v>
      </c>
      <c r="R22" s="38">
        <v>23</v>
      </c>
      <c r="S22" s="38">
        <v>34</v>
      </c>
      <c r="T22" s="36">
        <f t="shared" si="7"/>
        <v>57</v>
      </c>
      <c r="U22" s="38">
        <v>15</v>
      </c>
      <c r="V22" s="39">
        <f t="shared" si="8"/>
        <v>65.217391304347828</v>
      </c>
      <c r="W22" s="36">
        <v>17</v>
      </c>
      <c r="X22" s="39">
        <f t="shared" si="9"/>
        <v>50</v>
      </c>
      <c r="Y22" s="36">
        <f t="shared" si="10"/>
        <v>32</v>
      </c>
      <c r="Z22" s="39">
        <f t="shared" si="11"/>
        <v>56.140350877192979</v>
      </c>
    </row>
    <row r="23" spans="1:26" x14ac:dyDescent="0.2">
      <c r="A23" s="35">
        <f>'[1]1'!A24</f>
        <v>13</v>
      </c>
      <c r="B23" s="35" t="s">
        <v>31</v>
      </c>
      <c r="C23" s="35" t="s">
        <v>33</v>
      </c>
      <c r="D23" s="36">
        <v>18</v>
      </c>
      <c r="E23" s="36">
        <v>18</v>
      </c>
      <c r="F23" s="37">
        <f t="shared" si="0"/>
        <v>100</v>
      </c>
      <c r="G23" s="36">
        <v>18</v>
      </c>
      <c r="H23" s="37">
        <f t="shared" si="1"/>
        <v>100</v>
      </c>
      <c r="I23" s="36">
        <v>1560</v>
      </c>
      <c r="J23" s="38">
        <v>1619</v>
      </c>
      <c r="K23" s="36">
        <f t="shared" si="2"/>
        <v>3179</v>
      </c>
      <c r="L23" s="38">
        <v>975</v>
      </c>
      <c r="M23" s="39">
        <f t="shared" si="3"/>
        <v>62.5</v>
      </c>
      <c r="N23" s="38">
        <v>892</v>
      </c>
      <c r="O23" s="39">
        <f t="shared" si="4"/>
        <v>55.095738109944413</v>
      </c>
      <c r="P23" s="40">
        <f t="shared" si="5"/>
        <v>1867</v>
      </c>
      <c r="Q23" s="39">
        <f t="shared" si="6"/>
        <v>58.729160113243161</v>
      </c>
      <c r="R23" s="38">
        <v>85</v>
      </c>
      <c r="S23" s="38">
        <v>61</v>
      </c>
      <c r="T23" s="36">
        <f t="shared" si="7"/>
        <v>146</v>
      </c>
      <c r="U23" s="38">
        <v>42</v>
      </c>
      <c r="V23" s="39">
        <f t="shared" si="8"/>
        <v>49.411764705882355</v>
      </c>
      <c r="W23" s="36">
        <v>25</v>
      </c>
      <c r="X23" s="39">
        <f t="shared" si="9"/>
        <v>40.983606557377051</v>
      </c>
      <c r="Y23" s="36">
        <f t="shared" si="10"/>
        <v>67</v>
      </c>
      <c r="Z23" s="39">
        <f t="shared" si="11"/>
        <v>45.890410958904113</v>
      </c>
    </row>
    <row r="24" spans="1:26" x14ac:dyDescent="0.2">
      <c r="A24" s="35">
        <f>'[1]1'!A25</f>
        <v>14</v>
      </c>
      <c r="B24" s="35" t="s">
        <v>34</v>
      </c>
      <c r="C24" s="35" t="s">
        <v>34</v>
      </c>
      <c r="D24" s="36">
        <v>20</v>
      </c>
      <c r="E24" s="36">
        <v>20</v>
      </c>
      <c r="F24" s="37">
        <f t="shared" si="0"/>
        <v>100</v>
      </c>
      <c r="G24" s="36">
        <v>20</v>
      </c>
      <c r="H24" s="37">
        <f t="shared" si="1"/>
        <v>100</v>
      </c>
      <c r="I24" s="36">
        <v>1879</v>
      </c>
      <c r="J24" s="38">
        <v>1821</v>
      </c>
      <c r="K24" s="36">
        <f t="shared" si="2"/>
        <v>3700</v>
      </c>
      <c r="L24" s="38">
        <v>198</v>
      </c>
      <c r="M24" s="39">
        <f t="shared" si="3"/>
        <v>10.537519957424161</v>
      </c>
      <c r="N24" s="38">
        <v>179</v>
      </c>
      <c r="O24" s="39">
        <f t="shared" si="4"/>
        <v>9.8297638660076867</v>
      </c>
      <c r="P24" s="40">
        <f t="shared" si="5"/>
        <v>377</v>
      </c>
      <c r="Q24" s="39">
        <f t="shared" si="6"/>
        <v>10.189189189189189</v>
      </c>
      <c r="R24" s="38">
        <v>21</v>
      </c>
      <c r="S24" s="38">
        <v>23</v>
      </c>
      <c r="T24" s="36">
        <f t="shared" si="7"/>
        <v>44</v>
      </c>
      <c r="U24" s="38">
        <v>12</v>
      </c>
      <c r="V24" s="39">
        <f t="shared" si="8"/>
        <v>57.142857142857139</v>
      </c>
      <c r="W24" s="36">
        <v>39</v>
      </c>
      <c r="X24" s="39">
        <f t="shared" si="9"/>
        <v>169.56521739130434</v>
      </c>
      <c r="Y24" s="36">
        <f t="shared" si="10"/>
        <v>51</v>
      </c>
      <c r="Z24" s="39">
        <f t="shared" si="11"/>
        <v>115.90909090909092</v>
      </c>
    </row>
    <row r="25" spans="1:26" x14ac:dyDescent="0.2">
      <c r="A25" s="35">
        <f>'[1]1'!A26</f>
        <v>15</v>
      </c>
      <c r="B25" s="35" t="s">
        <v>35</v>
      </c>
      <c r="C25" s="35" t="s">
        <v>36</v>
      </c>
      <c r="D25" s="36">
        <v>30</v>
      </c>
      <c r="E25" s="36">
        <v>30</v>
      </c>
      <c r="F25" s="37">
        <f t="shared" si="0"/>
        <v>100</v>
      </c>
      <c r="G25" s="36">
        <v>30</v>
      </c>
      <c r="H25" s="37">
        <f t="shared" si="1"/>
        <v>100</v>
      </c>
      <c r="I25" s="36">
        <v>2136</v>
      </c>
      <c r="J25" s="38">
        <v>2315</v>
      </c>
      <c r="K25" s="36">
        <f t="shared" si="2"/>
        <v>4451</v>
      </c>
      <c r="L25" s="38">
        <v>642</v>
      </c>
      <c r="M25" s="39">
        <f t="shared" si="3"/>
        <v>30.056179775280899</v>
      </c>
      <c r="N25" s="38">
        <v>564</v>
      </c>
      <c r="O25" s="39">
        <f t="shared" si="4"/>
        <v>24.362850971922246</v>
      </c>
      <c r="P25" s="40">
        <f t="shared" si="5"/>
        <v>1206</v>
      </c>
      <c r="Q25" s="39">
        <f t="shared" si="6"/>
        <v>27.095034823635139</v>
      </c>
      <c r="R25" s="38">
        <v>56</v>
      </c>
      <c r="S25" s="38">
        <v>62</v>
      </c>
      <c r="T25" s="36">
        <f t="shared" si="7"/>
        <v>118</v>
      </c>
      <c r="U25" s="38">
        <v>28</v>
      </c>
      <c r="V25" s="39">
        <f t="shared" si="8"/>
        <v>50</v>
      </c>
      <c r="W25" s="36">
        <v>67</v>
      </c>
      <c r="X25" s="39">
        <f t="shared" si="9"/>
        <v>108.06451612903226</v>
      </c>
      <c r="Y25" s="36">
        <f t="shared" si="10"/>
        <v>95</v>
      </c>
      <c r="Z25" s="39">
        <f t="shared" si="11"/>
        <v>80.508474576271183</v>
      </c>
    </row>
    <row r="26" spans="1:26" x14ac:dyDescent="0.2">
      <c r="A26" s="35">
        <f>'[1]1'!A27</f>
        <v>16</v>
      </c>
      <c r="B26" s="35"/>
      <c r="C26" s="35" t="s">
        <v>37</v>
      </c>
      <c r="D26" s="36">
        <v>26</v>
      </c>
      <c r="E26" s="36">
        <v>26</v>
      </c>
      <c r="F26" s="37">
        <f t="shared" si="0"/>
        <v>100</v>
      </c>
      <c r="G26" s="36">
        <v>26</v>
      </c>
      <c r="H26" s="37">
        <f t="shared" si="1"/>
        <v>100</v>
      </c>
      <c r="I26" s="36">
        <v>2352</v>
      </c>
      <c r="J26" s="38">
        <v>2172</v>
      </c>
      <c r="K26" s="36">
        <f t="shared" si="2"/>
        <v>4524</v>
      </c>
      <c r="L26" s="38">
        <v>1981</v>
      </c>
      <c r="M26" s="39">
        <f t="shared" si="3"/>
        <v>84.226190476190482</v>
      </c>
      <c r="N26" s="38">
        <v>1867</v>
      </c>
      <c r="O26" s="39">
        <f t="shared" si="4"/>
        <v>85.957642725598532</v>
      </c>
      <c r="P26" s="40">
        <f t="shared" si="5"/>
        <v>3848</v>
      </c>
      <c r="Q26" s="39">
        <f t="shared" si="6"/>
        <v>85.057471264367805</v>
      </c>
      <c r="R26" s="38">
        <v>1075</v>
      </c>
      <c r="S26" s="38">
        <v>948</v>
      </c>
      <c r="T26" s="36">
        <f t="shared" si="7"/>
        <v>2023</v>
      </c>
      <c r="U26" s="38">
        <v>671</v>
      </c>
      <c r="V26" s="39">
        <f t="shared" si="8"/>
        <v>62.418604651162788</v>
      </c>
      <c r="W26" s="36">
        <v>625</v>
      </c>
      <c r="X26" s="39">
        <f t="shared" si="9"/>
        <v>65.928270042194086</v>
      </c>
      <c r="Y26" s="36">
        <f t="shared" si="10"/>
        <v>1296</v>
      </c>
      <c r="Z26" s="39">
        <f t="shared" si="11"/>
        <v>64.063272367770637</v>
      </c>
    </row>
    <row r="27" spans="1:26" x14ac:dyDescent="0.2">
      <c r="A27" s="35">
        <f>'[1]1'!A28</f>
        <v>17</v>
      </c>
      <c r="B27" s="35" t="s">
        <v>38</v>
      </c>
      <c r="C27" s="35" t="s">
        <v>39</v>
      </c>
      <c r="D27" s="36">
        <v>20</v>
      </c>
      <c r="E27" s="36">
        <v>20</v>
      </c>
      <c r="F27" s="37">
        <f t="shared" si="0"/>
        <v>100</v>
      </c>
      <c r="G27" s="36">
        <v>20</v>
      </c>
      <c r="H27" s="37">
        <f t="shared" si="1"/>
        <v>100</v>
      </c>
      <c r="I27" s="36">
        <v>1450</v>
      </c>
      <c r="J27" s="38">
        <v>1509</v>
      </c>
      <c r="K27" s="36">
        <f t="shared" si="2"/>
        <v>2959</v>
      </c>
      <c r="L27" s="38">
        <v>275</v>
      </c>
      <c r="M27" s="39">
        <f t="shared" si="3"/>
        <v>18.96551724137931</v>
      </c>
      <c r="N27" s="38">
        <v>342</v>
      </c>
      <c r="O27" s="39">
        <f t="shared" si="4"/>
        <v>22.664015904572565</v>
      </c>
      <c r="P27" s="40">
        <f t="shared" si="5"/>
        <v>617</v>
      </c>
      <c r="Q27" s="39">
        <f t="shared" si="6"/>
        <v>20.851639067252449</v>
      </c>
      <c r="R27" s="38">
        <v>32</v>
      </c>
      <c r="S27" s="38">
        <v>22</v>
      </c>
      <c r="T27" s="36">
        <f t="shared" si="7"/>
        <v>54</v>
      </c>
      <c r="U27" s="38">
        <v>17</v>
      </c>
      <c r="V27" s="39">
        <f t="shared" si="8"/>
        <v>53.125</v>
      </c>
      <c r="W27" s="36">
        <v>15</v>
      </c>
      <c r="X27" s="39">
        <f t="shared" si="9"/>
        <v>68.181818181818173</v>
      </c>
      <c r="Y27" s="36">
        <f t="shared" si="10"/>
        <v>32</v>
      </c>
      <c r="Z27" s="39">
        <f t="shared" si="11"/>
        <v>59.259259259259252</v>
      </c>
    </row>
    <row r="28" spans="1:26" x14ac:dyDescent="0.2">
      <c r="A28" s="35">
        <f>'[1]1'!A29</f>
        <v>18</v>
      </c>
      <c r="B28" s="35" t="s">
        <v>40</v>
      </c>
      <c r="C28" s="35" t="s">
        <v>41</v>
      </c>
      <c r="D28" s="36">
        <v>37</v>
      </c>
      <c r="E28" s="36">
        <v>37</v>
      </c>
      <c r="F28" s="37">
        <f t="shared" si="0"/>
        <v>100</v>
      </c>
      <c r="G28" s="36">
        <v>37</v>
      </c>
      <c r="H28" s="37">
        <f t="shared" si="1"/>
        <v>100</v>
      </c>
      <c r="I28" s="36">
        <v>2145</v>
      </c>
      <c r="J28" s="38">
        <v>2054</v>
      </c>
      <c r="K28" s="36">
        <f t="shared" si="2"/>
        <v>4199</v>
      </c>
      <c r="L28" s="38">
        <v>726</v>
      </c>
      <c r="M28" s="39">
        <f t="shared" si="3"/>
        <v>33.846153846153847</v>
      </c>
      <c r="N28" s="38">
        <v>821</v>
      </c>
      <c r="O28" s="39">
        <f t="shared" si="4"/>
        <v>39.970788704965919</v>
      </c>
      <c r="P28" s="40">
        <f t="shared" si="5"/>
        <v>1547</v>
      </c>
      <c r="Q28" s="39">
        <f t="shared" si="6"/>
        <v>36.84210526315789</v>
      </c>
      <c r="R28" s="38">
        <v>55</v>
      </c>
      <c r="S28" s="38">
        <v>72</v>
      </c>
      <c r="T28" s="36">
        <f t="shared" si="7"/>
        <v>127</v>
      </c>
      <c r="U28" s="38">
        <v>12</v>
      </c>
      <c r="V28" s="39">
        <f t="shared" si="8"/>
        <v>21.818181818181817</v>
      </c>
      <c r="W28" s="36">
        <v>9</v>
      </c>
      <c r="X28" s="39">
        <f t="shared" si="9"/>
        <v>12.5</v>
      </c>
      <c r="Y28" s="36">
        <f t="shared" si="10"/>
        <v>21</v>
      </c>
      <c r="Z28" s="39">
        <f t="shared" si="11"/>
        <v>16.535433070866144</v>
      </c>
    </row>
    <row r="29" spans="1:26" x14ac:dyDescent="0.2">
      <c r="A29" s="35">
        <f>'[1]1'!A30</f>
        <v>19</v>
      </c>
      <c r="B29" s="35"/>
      <c r="C29" s="35" t="s">
        <v>42</v>
      </c>
      <c r="D29" s="36">
        <v>37</v>
      </c>
      <c r="E29" s="36">
        <v>37</v>
      </c>
      <c r="F29" s="37">
        <f t="shared" si="0"/>
        <v>100</v>
      </c>
      <c r="G29" s="36">
        <v>37</v>
      </c>
      <c r="H29" s="37">
        <f t="shared" si="1"/>
        <v>100</v>
      </c>
      <c r="I29" s="36">
        <v>3622</v>
      </c>
      <c r="J29" s="38">
        <v>3347</v>
      </c>
      <c r="K29" s="36">
        <f t="shared" si="2"/>
        <v>6969</v>
      </c>
      <c r="L29" s="38">
        <v>661</v>
      </c>
      <c r="M29" s="39">
        <f t="shared" si="3"/>
        <v>18.249585864163446</v>
      </c>
      <c r="N29" s="38">
        <v>607</v>
      </c>
      <c r="O29" s="39">
        <f t="shared" si="4"/>
        <v>18.135643860173289</v>
      </c>
      <c r="P29" s="40">
        <f t="shared" si="5"/>
        <v>1268</v>
      </c>
      <c r="Q29" s="39">
        <f t="shared" si="6"/>
        <v>18.194862964557327</v>
      </c>
      <c r="R29" s="38">
        <v>34</v>
      </c>
      <c r="S29" s="38">
        <v>50</v>
      </c>
      <c r="T29" s="36">
        <f t="shared" si="7"/>
        <v>84</v>
      </c>
      <c r="U29" s="38">
        <v>24</v>
      </c>
      <c r="V29" s="39">
        <f t="shared" si="8"/>
        <v>70.588235294117652</v>
      </c>
      <c r="W29" s="36">
        <v>39</v>
      </c>
      <c r="X29" s="39">
        <f t="shared" si="9"/>
        <v>78</v>
      </c>
      <c r="Y29" s="36">
        <f t="shared" si="10"/>
        <v>63</v>
      </c>
      <c r="Z29" s="39">
        <f t="shared" si="11"/>
        <v>75</v>
      </c>
    </row>
    <row r="30" spans="1:26" x14ac:dyDescent="0.2">
      <c r="A30" s="35" t="e">
        <f>'[1]1'!#REF!</f>
        <v>#REF!</v>
      </c>
      <c r="B30" s="35" t="s">
        <v>43</v>
      </c>
      <c r="C30" s="35" t="s">
        <v>43</v>
      </c>
      <c r="D30" s="36">
        <v>24</v>
      </c>
      <c r="E30" s="36">
        <v>24</v>
      </c>
      <c r="F30" s="37">
        <f t="shared" si="0"/>
        <v>100</v>
      </c>
      <c r="G30" s="36">
        <v>24</v>
      </c>
      <c r="H30" s="37">
        <f t="shared" si="1"/>
        <v>100</v>
      </c>
      <c r="I30" s="36">
        <v>2012</v>
      </c>
      <c r="J30" s="38">
        <v>1855</v>
      </c>
      <c r="K30" s="36">
        <f t="shared" si="2"/>
        <v>3867</v>
      </c>
      <c r="L30" s="38">
        <v>593</v>
      </c>
      <c r="M30" s="39">
        <f t="shared" si="3"/>
        <v>29.473161033797219</v>
      </c>
      <c r="N30" s="38">
        <v>529</v>
      </c>
      <c r="O30" s="39">
        <f t="shared" si="4"/>
        <v>28.517520215633425</v>
      </c>
      <c r="P30" s="40">
        <f t="shared" si="5"/>
        <v>1122</v>
      </c>
      <c r="Q30" s="39">
        <f t="shared" si="6"/>
        <v>29.014740108611324</v>
      </c>
      <c r="R30" s="38">
        <v>48</v>
      </c>
      <c r="S30" s="38">
        <v>46</v>
      </c>
      <c r="T30" s="36">
        <f t="shared" si="7"/>
        <v>94</v>
      </c>
      <c r="U30" s="38">
        <v>43</v>
      </c>
      <c r="V30" s="39">
        <f t="shared" si="8"/>
        <v>89.583333333333343</v>
      </c>
      <c r="W30" s="36">
        <v>46</v>
      </c>
      <c r="X30" s="39">
        <f t="shared" si="9"/>
        <v>100</v>
      </c>
      <c r="Y30" s="36">
        <f t="shared" si="10"/>
        <v>89</v>
      </c>
      <c r="Z30" s="39">
        <f t="shared" si="11"/>
        <v>94.680851063829792</v>
      </c>
    </row>
    <row r="31" spans="1:26" x14ac:dyDescent="0.2">
      <c r="A31" s="35">
        <v>21</v>
      </c>
      <c r="B31" s="35" t="s">
        <v>44</v>
      </c>
      <c r="C31" s="35" t="s">
        <v>44</v>
      </c>
      <c r="D31" s="36">
        <v>20</v>
      </c>
      <c r="E31" s="36">
        <v>20</v>
      </c>
      <c r="F31" s="37">
        <f t="shared" si="0"/>
        <v>100</v>
      </c>
      <c r="G31" s="36">
        <v>20</v>
      </c>
      <c r="H31" s="37">
        <f t="shared" si="1"/>
        <v>100</v>
      </c>
      <c r="I31" s="36">
        <v>1976</v>
      </c>
      <c r="J31" s="38">
        <v>2139</v>
      </c>
      <c r="K31" s="36">
        <f t="shared" si="2"/>
        <v>4115</v>
      </c>
      <c r="L31" s="38">
        <v>242</v>
      </c>
      <c r="M31" s="39">
        <f t="shared" si="3"/>
        <v>12.246963562753036</v>
      </c>
      <c r="N31" s="38">
        <v>325</v>
      </c>
      <c r="O31" s="39">
        <f t="shared" si="4"/>
        <v>15.194015895278168</v>
      </c>
      <c r="P31" s="40">
        <f t="shared" si="5"/>
        <v>567</v>
      </c>
      <c r="Q31" s="39">
        <f t="shared" si="6"/>
        <v>13.778857837181043</v>
      </c>
      <c r="R31" s="38">
        <v>34</v>
      </c>
      <c r="S31" s="38">
        <v>15</v>
      </c>
      <c r="T31" s="36">
        <f t="shared" si="7"/>
        <v>49</v>
      </c>
      <c r="U31" s="38">
        <v>25</v>
      </c>
      <c r="V31" s="39">
        <f t="shared" si="8"/>
        <v>73.529411764705884</v>
      </c>
      <c r="W31" s="36">
        <v>12</v>
      </c>
      <c r="X31" s="39">
        <f t="shared" si="9"/>
        <v>80</v>
      </c>
      <c r="Y31" s="36">
        <f t="shared" si="10"/>
        <v>37</v>
      </c>
      <c r="Z31" s="39">
        <f t="shared" si="11"/>
        <v>75.510204081632651</v>
      </c>
    </row>
    <row r="32" spans="1:26" x14ac:dyDescent="0.2">
      <c r="A32" s="35">
        <v>22</v>
      </c>
      <c r="B32" s="35" t="s">
        <v>45</v>
      </c>
      <c r="C32" s="35" t="s">
        <v>46</v>
      </c>
      <c r="D32" s="36">
        <v>26</v>
      </c>
      <c r="E32" s="36">
        <v>26</v>
      </c>
      <c r="F32" s="37">
        <f t="shared" si="0"/>
        <v>100</v>
      </c>
      <c r="G32" s="36">
        <v>26</v>
      </c>
      <c r="H32" s="37">
        <f t="shared" si="1"/>
        <v>100</v>
      </c>
      <c r="I32" s="36">
        <v>2287</v>
      </c>
      <c r="J32" s="38">
        <v>2477</v>
      </c>
      <c r="K32" s="36">
        <f t="shared" si="2"/>
        <v>4764</v>
      </c>
      <c r="L32" s="38">
        <v>556</v>
      </c>
      <c r="M32" s="39">
        <f t="shared" si="3"/>
        <v>24.311324879755141</v>
      </c>
      <c r="N32" s="38">
        <v>544</v>
      </c>
      <c r="O32" s="39">
        <f t="shared" si="4"/>
        <v>21.962050867985468</v>
      </c>
      <c r="P32" s="40">
        <f t="shared" si="5"/>
        <v>1100</v>
      </c>
      <c r="Q32" s="39">
        <f t="shared" si="6"/>
        <v>23.089840470193117</v>
      </c>
      <c r="R32" s="38">
        <v>101</v>
      </c>
      <c r="S32" s="38">
        <v>88</v>
      </c>
      <c r="T32" s="36">
        <f t="shared" si="7"/>
        <v>189</v>
      </c>
      <c r="U32" s="38">
        <v>65</v>
      </c>
      <c r="V32" s="39">
        <f t="shared" si="8"/>
        <v>64.356435643564353</v>
      </c>
      <c r="W32" s="36">
        <v>35</v>
      </c>
      <c r="X32" s="39">
        <f t="shared" si="9"/>
        <v>39.772727272727273</v>
      </c>
      <c r="Y32" s="36">
        <f t="shared" si="10"/>
        <v>100</v>
      </c>
      <c r="Z32" s="39">
        <f t="shared" si="11"/>
        <v>52.910052910052904</v>
      </c>
    </row>
    <row r="33" spans="1:38" x14ac:dyDescent="0.2">
      <c r="A33" s="35">
        <v>23</v>
      </c>
      <c r="B33" s="35"/>
      <c r="C33" s="35" t="s">
        <v>47</v>
      </c>
      <c r="D33" s="36">
        <v>30</v>
      </c>
      <c r="E33" s="36">
        <v>30</v>
      </c>
      <c r="F33" s="37">
        <f t="shared" si="0"/>
        <v>100</v>
      </c>
      <c r="G33" s="36">
        <v>30</v>
      </c>
      <c r="H33" s="37">
        <f t="shared" si="1"/>
        <v>100</v>
      </c>
      <c r="I33" s="36">
        <v>731</v>
      </c>
      <c r="J33" s="38">
        <v>573</v>
      </c>
      <c r="K33" s="36">
        <f t="shared" si="2"/>
        <v>1304</v>
      </c>
      <c r="L33" s="38">
        <v>2870</v>
      </c>
      <c r="M33" s="39">
        <f t="shared" si="3"/>
        <v>392.61285909712723</v>
      </c>
      <c r="N33" s="38">
        <v>2710</v>
      </c>
      <c r="O33" s="39">
        <f t="shared" si="4"/>
        <v>472.94938917975566</v>
      </c>
      <c r="P33" s="40">
        <f t="shared" si="5"/>
        <v>5580</v>
      </c>
      <c r="Q33" s="39">
        <f t="shared" si="6"/>
        <v>427.91411042944787</v>
      </c>
      <c r="R33" s="38">
        <v>1252</v>
      </c>
      <c r="S33" s="38">
        <v>1120</v>
      </c>
      <c r="T33" s="36">
        <f t="shared" si="7"/>
        <v>2372</v>
      </c>
      <c r="U33" s="38">
        <v>728</v>
      </c>
      <c r="V33" s="39">
        <f t="shared" si="8"/>
        <v>58.146964856230035</v>
      </c>
      <c r="W33" s="36">
        <v>702</v>
      </c>
      <c r="X33" s="39">
        <f t="shared" si="9"/>
        <v>62.678571428571431</v>
      </c>
      <c r="Y33" s="36">
        <f t="shared" si="10"/>
        <v>1430</v>
      </c>
      <c r="Z33" s="39">
        <f t="shared" si="11"/>
        <v>60.286677908937605</v>
      </c>
    </row>
    <row r="34" spans="1:38" x14ac:dyDescent="0.2">
      <c r="A34" s="35">
        <v>24</v>
      </c>
      <c r="B34" s="35" t="s">
        <v>48</v>
      </c>
      <c r="C34" s="35" t="s">
        <v>48</v>
      </c>
      <c r="D34" s="36">
        <v>8</v>
      </c>
      <c r="E34" s="36">
        <v>8</v>
      </c>
      <c r="F34" s="37">
        <f t="shared" si="0"/>
        <v>100</v>
      </c>
      <c r="G34" s="36">
        <v>8</v>
      </c>
      <c r="H34" s="37">
        <f t="shared" si="1"/>
        <v>100</v>
      </c>
      <c r="I34" s="36">
        <v>2991</v>
      </c>
      <c r="J34" s="38">
        <v>2762</v>
      </c>
      <c r="K34" s="36">
        <f t="shared" si="2"/>
        <v>5753</v>
      </c>
      <c r="L34" s="38">
        <v>124</v>
      </c>
      <c r="M34" s="39">
        <f t="shared" si="3"/>
        <v>4.145770645269141</v>
      </c>
      <c r="N34" s="38">
        <v>87</v>
      </c>
      <c r="O34" s="39">
        <f t="shared" si="4"/>
        <v>3.1498913830557562</v>
      </c>
      <c r="P34" s="40">
        <f t="shared" si="5"/>
        <v>211</v>
      </c>
      <c r="Q34" s="39">
        <f t="shared" si="6"/>
        <v>3.6676516600034765</v>
      </c>
      <c r="R34" s="38">
        <v>12</v>
      </c>
      <c r="S34" s="38">
        <v>12</v>
      </c>
      <c r="T34" s="36">
        <f t="shared" si="7"/>
        <v>24</v>
      </c>
      <c r="U34" s="38">
        <v>7</v>
      </c>
      <c r="V34" s="39">
        <f t="shared" si="8"/>
        <v>58.333333333333336</v>
      </c>
      <c r="W34" s="36">
        <v>7</v>
      </c>
      <c r="X34" s="39">
        <f t="shared" si="9"/>
        <v>58.333333333333336</v>
      </c>
      <c r="Y34" s="36">
        <f t="shared" si="10"/>
        <v>14</v>
      </c>
      <c r="Z34" s="39">
        <f t="shared" si="11"/>
        <v>58.333333333333336</v>
      </c>
    </row>
    <row r="35" spans="1:38" x14ac:dyDescent="0.2">
      <c r="A35" s="35">
        <v>25</v>
      </c>
      <c r="B35" s="35" t="s">
        <v>49</v>
      </c>
      <c r="C35" s="35" t="s">
        <v>50</v>
      </c>
      <c r="D35" s="36">
        <v>34</v>
      </c>
      <c r="E35" s="36">
        <v>34</v>
      </c>
      <c r="F35" s="37">
        <f t="shared" si="0"/>
        <v>100</v>
      </c>
      <c r="G35" s="36">
        <v>34</v>
      </c>
      <c r="H35" s="37">
        <f t="shared" si="1"/>
        <v>100</v>
      </c>
      <c r="I35" s="36">
        <v>2658</v>
      </c>
      <c r="J35" s="38">
        <v>2555</v>
      </c>
      <c r="K35" s="36">
        <f t="shared" si="2"/>
        <v>5213</v>
      </c>
      <c r="L35" s="38">
        <v>642</v>
      </c>
      <c r="M35" s="39">
        <f t="shared" si="3"/>
        <v>24.153498871331827</v>
      </c>
      <c r="N35" s="38">
        <v>435</v>
      </c>
      <c r="O35" s="39">
        <f t="shared" si="4"/>
        <v>17.025440313111545</v>
      </c>
      <c r="P35" s="40">
        <f t="shared" si="5"/>
        <v>1077</v>
      </c>
      <c r="Q35" s="39">
        <f t="shared" si="6"/>
        <v>20.65988873968924</v>
      </c>
      <c r="R35" s="38">
        <v>39</v>
      </c>
      <c r="S35" s="38">
        <v>26</v>
      </c>
      <c r="T35" s="36">
        <f t="shared" si="7"/>
        <v>65</v>
      </c>
      <c r="U35" s="38">
        <v>20</v>
      </c>
      <c r="V35" s="39">
        <f t="shared" si="8"/>
        <v>51.282051282051277</v>
      </c>
      <c r="W35" s="36">
        <v>23</v>
      </c>
      <c r="X35" s="39">
        <f t="shared" si="9"/>
        <v>88.461538461538453</v>
      </c>
      <c r="Y35" s="36">
        <f t="shared" si="10"/>
        <v>43</v>
      </c>
      <c r="Z35" s="39">
        <f t="shared" si="11"/>
        <v>66.153846153846146</v>
      </c>
    </row>
    <row r="36" spans="1:38" x14ac:dyDescent="0.2">
      <c r="A36" s="35">
        <v>26</v>
      </c>
      <c r="B36" s="35"/>
      <c r="C36" s="35" t="s">
        <v>51</v>
      </c>
      <c r="D36" s="36">
        <v>25</v>
      </c>
      <c r="E36" s="36">
        <v>25</v>
      </c>
      <c r="F36" s="37">
        <f t="shared" si="0"/>
        <v>100</v>
      </c>
      <c r="G36" s="36">
        <v>25</v>
      </c>
      <c r="H36" s="37">
        <f t="shared" si="1"/>
        <v>100</v>
      </c>
      <c r="I36" s="36">
        <v>2261</v>
      </c>
      <c r="J36" s="38">
        <v>2311</v>
      </c>
      <c r="K36" s="36">
        <f t="shared" si="2"/>
        <v>4572</v>
      </c>
      <c r="L36" s="38">
        <v>442</v>
      </c>
      <c r="M36" s="39">
        <f t="shared" si="3"/>
        <v>19.548872180451127</v>
      </c>
      <c r="N36" s="38">
        <v>388</v>
      </c>
      <c r="O36" s="39">
        <f t="shared" si="4"/>
        <v>16.789268714842059</v>
      </c>
      <c r="P36" s="40">
        <f t="shared" si="5"/>
        <v>830</v>
      </c>
      <c r="Q36" s="39">
        <f t="shared" si="6"/>
        <v>18.15398075240595</v>
      </c>
      <c r="R36" s="38">
        <v>58</v>
      </c>
      <c r="S36" s="38">
        <v>55</v>
      </c>
      <c r="T36" s="36">
        <f t="shared" si="7"/>
        <v>113</v>
      </c>
      <c r="U36" s="38">
        <v>54</v>
      </c>
      <c r="V36" s="39">
        <f t="shared" si="8"/>
        <v>93.103448275862064</v>
      </c>
      <c r="W36" s="36">
        <v>55</v>
      </c>
      <c r="X36" s="39">
        <f t="shared" si="9"/>
        <v>100</v>
      </c>
      <c r="Y36" s="36">
        <f t="shared" si="10"/>
        <v>109</v>
      </c>
      <c r="Z36" s="39">
        <f t="shared" si="11"/>
        <v>96.460176991150433</v>
      </c>
    </row>
    <row r="37" spans="1:38" x14ac:dyDescent="0.2">
      <c r="A37" s="35"/>
      <c r="B37" s="35"/>
      <c r="C37" s="35"/>
      <c r="D37" s="41"/>
      <c r="E37" s="41"/>
      <c r="F37" s="42"/>
      <c r="G37" s="41"/>
      <c r="H37" s="42"/>
      <c r="I37" s="41"/>
      <c r="J37" s="41"/>
      <c r="K37" s="41"/>
      <c r="L37" s="41"/>
      <c r="M37" s="43"/>
      <c r="N37" s="41"/>
      <c r="O37" s="43"/>
      <c r="P37" s="44"/>
      <c r="Q37" s="43"/>
      <c r="R37" s="41"/>
      <c r="S37" s="41"/>
      <c r="T37" s="41"/>
      <c r="U37" s="41"/>
      <c r="V37" s="43"/>
      <c r="W37" s="45"/>
      <c r="X37" s="43"/>
      <c r="Y37" s="41"/>
      <c r="Z37" s="43"/>
    </row>
    <row r="38" spans="1:38" x14ac:dyDescent="0.2">
      <c r="A38" s="46"/>
      <c r="B38" s="46"/>
      <c r="C38" s="46"/>
      <c r="D38" s="47"/>
      <c r="E38" s="47"/>
      <c r="F38" s="48"/>
      <c r="G38" s="47"/>
      <c r="H38" s="48"/>
      <c r="I38" s="47"/>
      <c r="J38" s="47"/>
      <c r="K38" s="47"/>
      <c r="L38" s="47"/>
      <c r="M38" s="49"/>
      <c r="N38" s="47"/>
      <c r="O38" s="49"/>
      <c r="P38" s="50"/>
      <c r="Q38" s="49"/>
      <c r="R38" s="47"/>
      <c r="S38" s="47"/>
      <c r="T38" s="47"/>
      <c r="U38" s="47"/>
      <c r="V38" s="51"/>
      <c r="W38" s="52"/>
      <c r="X38" s="51"/>
      <c r="Y38" s="52"/>
      <c r="Z38" s="49"/>
    </row>
    <row r="39" spans="1:38" ht="20.100000000000001" customHeight="1" thickBot="1" x14ac:dyDescent="0.25">
      <c r="A39" s="53" t="s">
        <v>52</v>
      </c>
      <c r="B39" s="54"/>
      <c r="C39" s="55"/>
      <c r="D39" s="56">
        <f>SUM(D11:D38)</f>
        <v>658</v>
      </c>
      <c r="E39" s="56">
        <f>SUM(E11:E38)</f>
        <v>658</v>
      </c>
      <c r="F39" s="57">
        <f>E39/D39*100</f>
        <v>100</v>
      </c>
      <c r="G39" s="58">
        <f>SUM(G11:G38)</f>
        <v>658</v>
      </c>
      <c r="H39" s="57">
        <f>G39/D39*100</f>
        <v>100</v>
      </c>
      <c r="I39" s="58">
        <f>SUM(I11:I38)</f>
        <v>49759</v>
      </c>
      <c r="J39" s="58">
        <f>SUM(J11:J38)</f>
        <v>48302</v>
      </c>
      <c r="K39" s="58">
        <f>SUM(K11:K38)</f>
        <v>98061</v>
      </c>
      <c r="L39" s="58">
        <f>SUM(L11:L38)</f>
        <v>20485</v>
      </c>
      <c r="M39" s="59">
        <f>L39/I39*100</f>
        <v>41.168431841475915</v>
      </c>
      <c r="N39" s="58">
        <f>SUM(N11:N38)</f>
        <v>18824</v>
      </c>
      <c r="O39" s="59">
        <f>N39/J39*100</f>
        <v>38.97147116061447</v>
      </c>
      <c r="P39" s="60">
        <f>SUM(P11:P38)</f>
        <v>39309</v>
      </c>
      <c r="Q39" s="59">
        <f>P39/K39*100</f>
        <v>40.08627283017713</v>
      </c>
      <c r="R39" s="58">
        <f>SUM(R11:R38)</f>
        <v>9549</v>
      </c>
      <c r="S39" s="58">
        <f>SUM(S11:S38)</f>
        <v>10120</v>
      </c>
      <c r="T39" s="58">
        <f>SUM(T11:T38)</f>
        <v>19669</v>
      </c>
      <c r="U39" s="58">
        <f>SUM(U11:U38)</f>
        <v>3326</v>
      </c>
      <c r="V39" s="61">
        <f>U39/R39*100</f>
        <v>34.830872342653677</v>
      </c>
      <c r="W39" s="58">
        <f>SUM(W11:W38)</f>
        <v>3359</v>
      </c>
      <c r="X39" s="61">
        <f>W39/S39*100</f>
        <v>33.191699604743086</v>
      </c>
      <c r="Y39" s="58">
        <f>SUM(Y11:Y38)</f>
        <v>6685</v>
      </c>
      <c r="Z39" s="59">
        <f>Y39/T39*100</f>
        <v>33.987493009303982</v>
      </c>
    </row>
    <row r="40" spans="1:38" x14ac:dyDescent="0.2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5"/>
      <c r="AE40" s="65"/>
      <c r="AF40" s="65"/>
      <c r="AG40" s="65"/>
      <c r="AH40" s="65"/>
      <c r="AI40" s="65"/>
      <c r="AJ40" s="66"/>
      <c r="AK40" s="66"/>
      <c r="AL40" s="65"/>
    </row>
    <row r="41" spans="1:38" x14ac:dyDescent="0.2">
      <c r="A41" s="1" t="s">
        <v>53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38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</sheetData>
  <mergeCells count="13">
    <mergeCell ref="L8:Q8"/>
    <mergeCell ref="R8:T8"/>
    <mergeCell ref="U8:Z8"/>
    <mergeCell ref="A7:A9"/>
    <mergeCell ref="B7:B9"/>
    <mergeCell ref="C7:C9"/>
    <mergeCell ref="D7:Z7"/>
    <mergeCell ref="D8:D9"/>
    <mergeCell ref="E8:E9"/>
    <mergeCell ref="F8:F9"/>
    <mergeCell ref="G8:G9"/>
    <mergeCell ref="H8:H9"/>
    <mergeCell ref="I8:K8"/>
  </mergeCells>
  <printOptions horizontalCentered="1"/>
  <pageMargins left="0.72" right="0.76" top="1.1499999999999999" bottom="0.9" header="0" footer="0"/>
  <pageSetup paperSize="9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51</vt:lpstr>
      <vt:lpstr>'51'!Print_Area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2019-11-01T02:33:28Z</dcterms:created>
  <dcterms:modified xsi:type="dcterms:W3CDTF">2019-11-01T02:34:18Z</dcterms:modified>
</cp:coreProperties>
</file>