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37" i="1"/>
  <c r="J39" s="1"/>
  <c r="H37"/>
  <c r="H39" s="1"/>
  <c r="E37"/>
  <c r="E39" s="1"/>
  <c r="L35"/>
  <c r="M35" s="1"/>
  <c r="K35"/>
  <c r="I35"/>
  <c r="F35"/>
  <c r="L34"/>
  <c r="M34" s="1"/>
  <c r="K34"/>
  <c r="I34"/>
  <c r="F34"/>
  <c r="L33"/>
  <c r="M33" s="1"/>
  <c r="K33"/>
  <c r="I33"/>
  <c r="F33"/>
  <c r="L32"/>
  <c r="M32" s="1"/>
  <c r="K32"/>
  <c r="I32"/>
  <c r="F32"/>
  <c r="L31"/>
  <c r="M31" s="1"/>
  <c r="K31"/>
  <c r="I31"/>
  <c r="F31"/>
  <c r="L30"/>
  <c r="M30" s="1"/>
  <c r="K30"/>
  <c r="I30"/>
  <c r="F30"/>
  <c r="L29"/>
  <c r="M29" s="1"/>
  <c r="K29"/>
  <c r="I29"/>
  <c r="F29"/>
  <c r="C29"/>
  <c r="B29"/>
  <c r="A29"/>
  <c r="L28"/>
  <c r="M28" s="1"/>
  <c r="K28"/>
  <c r="I28"/>
  <c r="F28"/>
  <c r="C28"/>
  <c r="B28"/>
  <c r="A28"/>
  <c r="M27"/>
  <c r="L27"/>
  <c r="K27"/>
  <c r="I27"/>
  <c r="F27"/>
  <c r="C27"/>
  <c r="B27"/>
  <c r="A27"/>
  <c r="M26"/>
  <c r="L26"/>
  <c r="K26"/>
  <c r="I26"/>
  <c r="F26"/>
  <c r="C26"/>
  <c r="B26"/>
  <c r="A26"/>
  <c r="M25"/>
  <c r="L25"/>
  <c r="K25"/>
  <c r="I25"/>
  <c r="F25"/>
  <c r="C25"/>
  <c r="B25"/>
  <c r="A25"/>
  <c r="M24"/>
  <c r="L24"/>
  <c r="K24"/>
  <c r="I24"/>
  <c r="F24"/>
  <c r="C24"/>
  <c r="B24"/>
  <c r="A24"/>
  <c r="M23"/>
  <c r="L23"/>
  <c r="K23"/>
  <c r="I23"/>
  <c r="F23"/>
  <c r="C23"/>
  <c r="B23"/>
  <c r="A23"/>
  <c r="L22"/>
  <c r="K22"/>
  <c r="G22"/>
  <c r="D22"/>
  <c r="C22"/>
  <c r="B22"/>
  <c r="A22"/>
  <c r="M21"/>
  <c r="C21"/>
  <c r="B21"/>
  <c r="A21"/>
  <c r="L20"/>
  <c r="M20" s="1"/>
  <c r="K20"/>
  <c r="I20"/>
  <c r="F20"/>
  <c r="C20"/>
  <c r="B20"/>
  <c r="A20"/>
  <c r="L19"/>
  <c r="M19" s="1"/>
  <c r="K19"/>
  <c r="I19"/>
  <c r="F19"/>
  <c r="C19"/>
  <c r="B19"/>
  <c r="A19"/>
  <c r="L18"/>
  <c r="M18" s="1"/>
  <c r="K18"/>
  <c r="I18"/>
  <c r="F18"/>
  <c r="C18"/>
  <c r="B18"/>
  <c r="A18"/>
  <c r="L17"/>
  <c r="M17" s="1"/>
  <c r="K17"/>
  <c r="I17"/>
  <c r="F17"/>
  <c r="C17"/>
  <c r="B17"/>
  <c r="A17"/>
  <c r="L16"/>
  <c r="M16" s="1"/>
  <c r="K16"/>
  <c r="I16"/>
  <c r="F16"/>
  <c r="C16"/>
  <c r="B16"/>
  <c r="A16"/>
  <c r="L15"/>
  <c r="M15" s="1"/>
  <c r="K15"/>
  <c r="I15"/>
  <c r="F15"/>
  <c r="C15"/>
  <c r="B15"/>
  <c r="A15"/>
  <c r="L14"/>
  <c r="M14" s="1"/>
  <c r="K14"/>
  <c r="I14"/>
  <c r="F14"/>
  <c r="C14"/>
  <c r="B14"/>
  <c r="A14"/>
  <c r="L13"/>
  <c r="M13" s="1"/>
  <c r="K13"/>
  <c r="I13"/>
  <c r="F13"/>
  <c r="C13"/>
  <c r="B13"/>
  <c r="A13"/>
  <c r="L12"/>
  <c r="M12" s="1"/>
  <c r="K12"/>
  <c r="I12"/>
  <c r="F12"/>
  <c r="C12"/>
  <c r="B12"/>
  <c r="A12"/>
  <c r="L11"/>
  <c r="M11" s="1"/>
  <c r="K11"/>
  <c r="I11"/>
  <c r="F11"/>
  <c r="C11"/>
  <c r="B11"/>
  <c r="A11"/>
  <c r="L10"/>
  <c r="M10" s="1"/>
  <c r="K10"/>
  <c r="I10"/>
  <c r="F10"/>
  <c r="C10"/>
  <c r="B10"/>
  <c r="A10"/>
  <c r="G3"/>
  <c r="F3"/>
  <c r="K39" l="1"/>
  <c r="F22"/>
  <c r="I22"/>
  <c r="G37"/>
  <c r="I36" s="1"/>
  <c r="I37"/>
  <c r="K37"/>
  <c r="M22"/>
  <c r="D37"/>
  <c r="F37" s="1"/>
  <c r="L37"/>
  <c r="L39" s="1"/>
  <c r="D39" l="1"/>
  <c r="F39" s="1"/>
  <c r="M37"/>
  <c r="G39"/>
  <c r="I39" s="1"/>
  <c r="M39" l="1"/>
</calcChain>
</file>

<file path=xl/sharedStrings.xml><?xml version="1.0" encoding="utf-8"?>
<sst xmlns="http://schemas.openxmlformats.org/spreadsheetml/2006/main" count="32" uniqueCount="22">
  <si>
    <t>PERSENTASE RUMAH SEHAT MENURUT KECAMATAN DAN PUSKESMAS</t>
  </si>
  <si>
    <t>NO</t>
  </si>
  <si>
    <t xml:space="preserve">KECAMATAN </t>
  </si>
  <si>
    <t>PUSKESMAS</t>
  </si>
  <si>
    <t>JUMLAH SELURUH RUMAH</t>
  </si>
  <si>
    <t>RUMAH MEMENUHI SYARAT (RUMAH SEHAT)</t>
  </si>
  <si>
    <t>JUMLAH RUMAH YANG BELUM MEMENUHI SYARAT</t>
  </si>
  <si>
    <t>RUMAH DIBINA</t>
  </si>
  <si>
    <t>RUMAH DIBINA MEMENUHI SYARAT</t>
  </si>
  <si>
    <t>JUMLAH</t>
  </si>
  <si>
    <t>%</t>
  </si>
  <si>
    <t>Karangdadap</t>
  </si>
  <si>
    <t>Buaran</t>
  </si>
  <si>
    <t>Tirto</t>
  </si>
  <si>
    <t>Tirto I</t>
  </si>
  <si>
    <t>Tirto II</t>
  </si>
  <si>
    <t>Wiradesa</t>
  </si>
  <si>
    <t>Wonokerto</t>
  </si>
  <si>
    <t>Wonokerto I</t>
  </si>
  <si>
    <t>JUMLAH (KAB/KOTA)</t>
  </si>
  <si>
    <t>Sumber : Bidang Kesehatan Masyarakat Dinas Kesehatan Kabupaten Pekalongan</t>
  </si>
  <si>
    <t>TAHUN 2017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</si>
</sst>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Calibri"/>
      <family val="2"/>
      <charset val="1"/>
    </font>
    <font>
      <sz val="12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4" fillId="2" borderId="14" xfId="0" applyFont="1" applyFill="1" applyBorder="1"/>
    <xf numFmtId="1" fontId="5" fillId="2" borderId="14" xfId="0" applyNumberFormat="1" applyFont="1" applyFill="1" applyBorder="1"/>
    <xf numFmtId="2" fontId="2" fillId="2" borderId="6" xfId="1" applyNumberFormat="1" applyFont="1" applyFill="1" applyBorder="1" applyAlignment="1">
      <alignment wrapText="1"/>
    </xf>
    <xf numFmtId="41" fontId="2" fillId="2" borderId="6" xfId="1" applyFont="1" applyFill="1" applyBorder="1" applyAlignment="1">
      <alignment wrapText="1"/>
    </xf>
    <xf numFmtId="1" fontId="2" fillId="2" borderId="6" xfId="1" applyNumberFormat="1" applyFont="1" applyFill="1" applyBorder="1" applyAlignment="1">
      <alignment wrapText="1"/>
    </xf>
    <xf numFmtId="0" fontId="4" fillId="0" borderId="15" xfId="0" applyFont="1" applyFill="1" applyBorder="1"/>
    <xf numFmtId="1" fontId="5" fillId="0" borderId="15" xfId="0" applyNumberFormat="1" applyFont="1" applyFill="1" applyBorder="1"/>
    <xf numFmtId="2" fontId="2" fillId="0" borderId="6" xfId="1" applyNumberFormat="1" applyFont="1" applyBorder="1" applyAlignment="1">
      <alignment wrapText="1"/>
    </xf>
    <xf numFmtId="41" fontId="2" fillId="0" borderId="6" xfId="1" applyFont="1" applyBorder="1" applyAlignment="1">
      <alignment wrapText="1"/>
    </xf>
    <xf numFmtId="1" fontId="2" fillId="0" borderId="6" xfId="1" applyNumberFormat="1" applyFont="1" applyBorder="1" applyAlignment="1">
      <alignment wrapText="1"/>
    </xf>
    <xf numFmtId="0" fontId="4" fillId="3" borderId="15" xfId="0" applyFont="1" applyFill="1" applyBorder="1"/>
    <xf numFmtId="1" fontId="5" fillId="3" borderId="15" xfId="0" applyNumberFormat="1" applyFont="1" applyFill="1" applyBorder="1"/>
    <xf numFmtId="2" fontId="2" fillId="3" borderId="6" xfId="1" applyNumberFormat="1" applyFont="1" applyFill="1" applyBorder="1" applyAlignment="1">
      <alignment wrapText="1"/>
    </xf>
    <xf numFmtId="41" fontId="2" fillId="3" borderId="6" xfId="1" applyFont="1" applyFill="1" applyBorder="1" applyAlignment="1">
      <alignment wrapText="1"/>
    </xf>
    <xf numFmtId="1" fontId="2" fillId="3" borderId="6" xfId="1" applyNumberFormat="1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4" borderId="15" xfId="0" applyFont="1" applyFill="1" applyBorder="1"/>
    <xf numFmtId="1" fontId="5" fillId="4" borderId="15" xfId="0" applyNumberFormat="1" applyFont="1" applyFill="1" applyBorder="1"/>
    <xf numFmtId="2" fontId="2" fillId="4" borderId="6" xfId="1" applyNumberFormat="1" applyFont="1" applyFill="1" applyBorder="1" applyAlignment="1">
      <alignment wrapText="1"/>
    </xf>
    <xf numFmtId="41" fontId="2" fillId="4" borderId="6" xfId="1" applyFont="1" applyFill="1" applyBorder="1" applyAlignment="1">
      <alignment wrapText="1"/>
    </xf>
    <xf numFmtId="1" fontId="2" fillId="4" borderId="6" xfId="1" applyNumberFormat="1" applyFont="1" applyFill="1" applyBorder="1" applyAlignment="1">
      <alignment wrapText="1"/>
    </xf>
    <xf numFmtId="0" fontId="4" fillId="0" borderId="16" xfId="0" applyFont="1" applyFill="1" applyBorder="1"/>
    <xf numFmtId="1" fontId="5" fillId="0" borderId="16" xfId="0" applyNumberFormat="1" applyFont="1" applyFill="1" applyBorder="1"/>
    <xf numFmtId="41" fontId="2" fillId="0" borderId="17" xfId="1" applyFont="1" applyBorder="1" applyAlignment="1">
      <alignment wrapText="1"/>
    </xf>
    <xf numFmtId="2" fontId="2" fillId="0" borderId="17" xfId="1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41" fontId="2" fillId="0" borderId="10" xfId="1" applyFont="1" applyBorder="1" applyAlignment="1">
      <alignment wrapText="1"/>
    </xf>
    <xf numFmtId="2" fontId="2" fillId="0" borderId="10" xfId="1" applyNumberFormat="1" applyFont="1" applyBorder="1" applyAlignment="1">
      <alignment wrapText="1"/>
    </xf>
    <xf numFmtId="1" fontId="2" fillId="0" borderId="17" xfId="1" applyNumberFormat="1" applyFont="1" applyBorder="1" applyAlignment="1">
      <alignment wrapText="1"/>
    </xf>
    <xf numFmtId="2" fontId="7" fillId="0" borderId="17" xfId="1" applyNumberFormat="1" applyFont="1" applyBorder="1" applyAlignment="1">
      <alignment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MPIRAN_PROFIL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7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</sheetNames>
    <sheetDataSet>
      <sheetData sheetId="0"/>
      <sheetData sheetId="1">
        <row r="5">
          <cell r="E5" t="str">
            <v>KABUPATEN</v>
          </cell>
          <cell r="F5" t="str">
            <v>PEKALONGAN</v>
          </cell>
        </row>
      </sheetData>
      <sheetData sheetId="2"/>
      <sheetData sheetId="3"/>
      <sheetData sheetId="4">
        <row r="11">
          <cell r="A11">
            <v>1</v>
          </cell>
          <cell r="B11">
            <v>2</v>
          </cell>
          <cell r="C11">
            <v>3</v>
          </cell>
        </row>
        <row r="12">
          <cell r="A12">
            <v>1</v>
          </cell>
          <cell r="B12" t="str">
            <v>Kandangserang</v>
          </cell>
          <cell r="C12" t="str">
            <v>Kandangserang</v>
          </cell>
        </row>
        <row r="13">
          <cell r="A13">
            <v>2</v>
          </cell>
          <cell r="B13" t="str">
            <v>Paninggaran</v>
          </cell>
          <cell r="C13" t="str">
            <v>Paninggaran</v>
          </cell>
        </row>
        <row r="14">
          <cell r="A14">
            <v>3</v>
          </cell>
          <cell r="B14" t="str">
            <v>Lebakbarang</v>
          </cell>
          <cell r="C14" t="str">
            <v>Lebakbarang</v>
          </cell>
        </row>
        <row r="15">
          <cell r="A15">
            <v>4</v>
          </cell>
          <cell r="B15" t="str">
            <v>Petungkriyono</v>
          </cell>
          <cell r="C15" t="str">
            <v>Petungkriyono</v>
          </cell>
        </row>
        <row r="16">
          <cell r="A16">
            <v>5</v>
          </cell>
          <cell r="C16" t="str">
            <v>Talun</v>
          </cell>
        </row>
        <row r="17">
          <cell r="A17">
            <v>6</v>
          </cell>
          <cell r="B17" t="str">
            <v>Doro</v>
          </cell>
          <cell r="C17" t="str">
            <v>Doro I</v>
          </cell>
        </row>
        <row r="18">
          <cell r="A18">
            <v>7</v>
          </cell>
          <cell r="C18" t="str">
            <v>Doro II</v>
          </cell>
        </row>
        <row r="19">
          <cell r="A19">
            <v>8</v>
          </cell>
          <cell r="B19" t="str">
            <v>Karanganyar</v>
          </cell>
          <cell r="C19" t="str">
            <v>Karanganyar</v>
          </cell>
        </row>
        <row r="20">
          <cell r="A20">
            <v>9</v>
          </cell>
          <cell r="B20" t="str">
            <v>Kajen</v>
          </cell>
          <cell r="C20" t="str">
            <v>Kajen I</v>
          </cell>
        </row>
        <row r="21">
          <cell r="A21">
            <v>10</v>
          </cell>
          <cell r="C21" t="str">
            <v>Kajen iI</v>
          </cell>
        </row>
        <row r="22">
          <cell r="A22">
            <v>11</v>
          </cell>
          <cell r="B22" t="str">
            <v xml:space="preserve">Kesesi </v>
          </cell>
          <cell r="C22" t="str">
            <v>Kesesi I</v>
          </cell>
        </row>
        <row r="23">
          <cell r="A23">
            <v>12</v>
          </cell>
          <cell r="C23" t="str">
            <v>Kesesi II</v>
          </cell>
        </row>
        <row r="24">
          <cell r="A24">
            <v>13</v>
          </cell>
          <cell r="B24" t="str">
            <v>Sragi</v>
          </cell>
          <cell r="C24" t="str">
            <v>Sragi I</v>
          </cell>
        </row>
        <row r="25">
          <cell r="A25">
            <v>14</v>
          </cell>
          <cell r="C25" t="str">
            <v>Sragi II</v>
          </cell>
        </row>
        <row r="26">
          <cell r="A26">
            <v>15</v>
          </cell>
          <cell r="B26" t="str">
            <v>Siwalan</v>
          </cell>
          <cell r="C26" t="str">
            <v>Siwalan</v>
          </cell>
        </row>
        <row r="27">
          <cell r="A27">
            <v>16</v>
          </cell>
          <cell r="B27" t="str">
            <v>Bojong</v>
          </cell>
          <cell r="C27" t="str">
            <v>Bojong I</v>
          </cell>
        </row>
        <row r="28">
          <cell r="A28">
            <v>17</v>
          </cell>
          <cell r="C28" t="str">
            <v>Bojong II</v>
          </cell>
        </row>
        <row r="29">
          <cell r="A29">
            <v>18</v>
          </cell>
          <cell r="B29" t="str">
            <v>Wonopringgo</v>
          </cell>
          <cell r="C29" t="str">
            <v>Wonopringgo</v>
          </cell>
        </row>
        <row r="30">
          <cell r="A30">
            <v>19</v>
          </cell>
          <cell r="B30" t="str">
            <v>Kedungwuni</v>
          </cell>
          <cell r="C30" t="str">
            <v>Kedungwuni 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42"/>
  <sheetViews>
    <sheetView tabSelected="1" workbookViewId="0">
      <selection activeCell="A2" sqref="A2:M2"/>
    </sheetView>
  </sheetViews>
  <sheetFormatPr defaultRowHeight="15"/>
  <cols>
    <col min="1" max="1" width="7.42578125" customWidth="1"/>
    <col min="2" max="2" width="18.7109375" customWidth="1"/>
    <col min="3" max="3" width="18" customWidth="1"/>
    <col min="4" max="4" width="21.140625" customWidth="1"/>
    <col min="5" max="5" width="11.42578125" customWidth="1"/>
    <col min="7" max="7" width="22.5703125" customWidth="1"/>
    <col min="8" max="8" width="11.28515625" customWidth="1"/>
    <col min="10" max="10" width="11" customWidth="1"/>
    <col min="12" max="12" width="11.42578125" customWidth="1"/>
  </cols>
  <sheetData>
    <row r="2" spans="1:1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2"/>
      <c r="B3" s="5"/>
      <c r="C3" s="2"/>
      <c r="D3" s="2"/>
      <c r="E3" s="2"/>
      <c r="F3" s="3" t="str">
        <f>'[1]1'!E5</f>
        <v>KABUPATEN</v>
      </c>
      <c r="G3" s="4" t="str">
        <f>'[1]1'!F5</f>
        <v>PEKALONGAN</v>
      </c>
      <c r="H3" s="5"/>
      <c r="I3" s="5"/>
      <c r="J3" s="5"/>
      <c r="K3" s="5"/>
      <c r="L3" s="5"/>
      <c r="M3" s="5"/>
    </row>
    <row r="4" spans="1:13" ht="15.75">
      <c r="A4" s="2"/>
      <c r="B4" s="5"/>
      <c r="C4" s="2"/>
      <c r="D4" s="65" t="s">
        <v>21</v>
      </c>
      <c r="E4" s="65"/>
      <c r="F4" s="65"/>
      <c r="G4" s="65"/>
      <c r="H4" s="65"/>
      <c r="I4" s="65"/>
      <c r="J4" s="5"/>
      <c r="K4" s="5"/>
      <c r="L4" s="5"/>
      <c r="M4" s="5"/>
    </row>
    <row r="5" spans="1:13" ht="16.5" thickBot="1">
      <c r="A5" s="6"/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</row>
    <row r="6" spans="1:13">
      <c r="A6" s="8" t="s">
        <v>1</v>
      </c>
      <c r="B6" s="8" t="s">
        <v>2</v>
      </c>
      <c r="C6" s="9" t="s">
        <v>3</v>
      </c>
      <c r="D6" s="10" t="s">
        <v>4</v>
      </c>
      <c r="E6" s="11">
        <v>2016</v>
      </c>
      <c r="F6" s="12"/>
      <c r="G6" s="13"/>
      <c r="H6" s="11">
        <v>2017</v>
      </c>
      <c r="I6" s="12"/>
      <c r="J6" s="12"/>
      <c r="K6" s="12"/>
      <c r="L6" s="12"/>
      <c r="M6" s="14"/>
    </row>
    <row r="7" spans="1:13">
      <c r="A7" s="15"/>
      <c r="B7" s="15"/>
      <c r="C7" s="16"/>
      <c r="D7" s="17"/>
      <c r="E7" s="18" t="s">
        <v>5</v>
      </c>
      <c r="F7" s="19"/>
      <c r="G7" s="20" t="s">
        <v>6</v>
      </c>
      <c r="H7" s="21" t="s">
        <v>7</v>
      </c>
      <c r="I7" s="21"/>
      <c r="J7" s="21" t="s">
        <v>8</v>
      </c>
      <c r="K7" s="21"/>
      <c r="L7" s="21" t="s">
        <v>5</v>
      </c>
      <c r="M7" s="21"/>
    </row>
    <row r="8" spans="1:13" ht="60.75" customHeight="1">
      <c r="A8" s="22"/>
      <c r="B8" s="22"/>
      <c r="C8" s="23"/>
      <c r="D8" s="24"/>
      <c r="E8" s="25" t="s">
        <v>9</v>
      </c>
      <c r="F8" s="26" t="s">
        <v>10</v>
      </c>
      <c r="G8" s="22"/>
      <c r="H8" s="27" t="s">
        <v>9</v>
      </c>
      <c r="I8" s="26" t="s">
        <v>10</v>
      </c>
      <c r="J8" s="27" t="s">
        <v>9</v>
      </c>
      <c r="K8" s="26" t="s">
        <v>10</v>
      </c>
      <c r="L8" s="27" t="s">
        <v>9</v>
      </c>
      <c r="M8" s="27" t="s">
        <v>10</v>
      </c>
    </row>
    <row r="9" spans="1:13">
      <c r="A9" s="28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8">
        <v>12</v>
      </c>
      <c r="M9" s="28">
        <v>13</v>
      </c>
    </row>
    <row r="10" spans="1:13" ht="45.75">
      <c r="A10" s="30">
        <f>'[1]4'!A11</f>
        <v>1</v>
      </c>
      <c r="B10" s="30">
        <f>'[1]4'!B11</f>
        <v>2</v>
      </c>
      <c r="C10" s="30">
        <f>'[1]4'!C11</f>
        <v>3</v>
      </c>
      <c r="D10" s="31">
        <v>6735</v>
      </c>
      <c r="E10" s="32">
        <v>929</v>
      </c>
      <c r="F10" s="33">
        <f>E10/D10*100</f>
        <v>13.793615441722345</v>
      </c>
      <c r="G10" s="31">
        <v>5806</v>
      </c>
      <c r="H10" s="34">
        <v>969</v>
      </c>
      <c r="I10" s="33">
        <f>H10/G10*100</f>
        <v>16.68963141577678</v>
      </c>
      <c r="J10" s="35">
        <v>665</v>
      </c>
      <c r="K10" s="33">
        <f>J10/H10*100</f>
        <v>68.627450980392155</v>
      </c>
      <c r="L10" s="34">
        <f>SUM(J10,E10)</f>
        <v>1594</v>
      </c>
      <c r="M10" s="33">
        <f>L10/D10*100</f>
        <v>23.667409057164068</v>
      </c>
    </row>
    <row r="11" spans="1:13" ht="30.75">
      <c r="A11" s="30">
        <f>'[1]4'!A12</f>
        <v>1</v>
      </c>
      <c r="B11" s="30" t="str">
        <f>'[1]4'!B12</f>
        <v>Kandangserang</v>
      </c>
      <c r="C11" s="30" t="str">
        <f>'[1]4'!C12</f>
        <v>Kandangserang</v>
      </c>
      <c r="D11" s="36">
        <v>7670</v>
      </c>
      <c r="E11" s="37">
        <v>2544</v>
      </c>
      <c r="F11" s="38">
        <f t="shared" ref="F11:F35" si="0">E11/D11*100</f>
        <v>33.168187744458933</v>
      </c>
      <c r="G11" s="36">
        <v>7670</v>
      </c>
      <c r="H11" s="39">
        <v>412</v>
      </c>
      <c r="I11" s="38">
        <f t="shared" ref="I11:I35" si="1">H11/G11*100</f>
        <v>5.3715775749674055</v>
      </c>
      <c r="J11" s="40">
        <v>284</v>
      </c>
      <c r="K11" s="38">
        <f t="shared" ref="K11:K35" si="2">J11/H11*100</f>
        <v>68.932038834951456</v>
      </c>
      <c r="L11" s="39">
        <f t="shared" ref="L11:L35" si="3">SUM(J11,E11)</f>
        <v>2828</v>
      </c>
      <c r="M11" s="38">
        <f t="shared" ref="M11:M35" si="4">L11/D11*100</f>
        <v>36.870925684485009</v>
      </c>
    </row>
    <row r="12" spans="1:13" ht="30.75">
      <c r="A12" s="30">
        <f>'[1]4'!A13</f>
        <v>2</v>
      </c>
      <c r="B12" s="30" t="str">
        <f>'[1]4'!B13</f>
        <v>Paninggaran</v>
      </c>
      <c r="C12" s="30" t="str">
        <f>'[1]4'!C13</f>
        <v>Paninggaran</v>
      </c>
      <c r="D12" s="36">
        <v>2266</v>
      </c>
      <c r="E12" s="37">
        <v>806</v>
      </c>
      <c r="F12" s="38">
        <f t="shared" si="0"/>
        <v>35.569285083848193</v>
      </c>
      <c r="G12" s="36">
        <v>2266</v>
      </c>
      <c r="H12" s="39">
        <v>281</v>
      </c>
      <c r="I12" s="38">
        <f t="shared" si="1"/>
        <v>12.400706090026478</v>
      </c>
      <c r="J12" s="40">
        <v>158</v>
      </c>
      <c r="K12" s="38">
        <f t="shared" si="2"/>
        <v>56.227758007117437</v>
      </c>
      <c r="L12" s="39">
        <f t="shared" si="3"/>
        <v>964</v>
      </c>
      <c r="M12" s="38">
        <f t="shared" si="4"/>
        <v>42.541924095322152</v>
      </c>
    </row>
    <row r="13" spans="1:13" ht="30.75">
      <c r="A13" s="30">
        <f>'[1]4'!A14</f>
        <v>3</v>
      </c>
      <c r="B13" s="30" t="str">
        <f>'[1]4'!B14</f>
        <v>Lebakbarang</v>
      </c>
      <c r="C13" s="30" t="str">
        <f>'[1]4'!C14</f>
        <v>Lebakbarang</v>
      </c>
      <c r="D13" s="36">
        <v>2738</v>
      </c>
      <c r="E13" s="37">
        <v>971</v>
      </c>
      <c r="F13" s="38">
        <f t="shared" si="0"/>
        <v>35.463842220598977</v>
      </c>
      <c r="G13" s="36">
        <v>2738</v>
      </c>
      <c r="H13" s="39">
        <v>221</v>
      </c>
      <c r="I13" s="38">
        <f t="shared" si="1"/>
        <v>8.0715850986121254</v>
      </c>
      <c r="J13" s="40">
        <v>112</v>
      </c>
      <c r="K13" s="38">
        <f t="shared" si="2"/>
        <v>50.678733031674206</v>
      </c>
      <c r="L13" s="39">
        <f t="shared" si="3"/>
        <v>1083</v>
      </c>
      <c r="M13" s="38">
        <f t="shared" si="4"/>
        <v>39.554419284149013</v>
      </c>
    </row>
    <row r="14" spans="1:13" ht="15.75">
      <c r="A14" s="30">
        <f>'[1]4'!A15</f>
        <v>4</v>
      </c>
      <c r="B14" s="30" t="str">
        <f>'[1]4'!B15</f>
        <v>Petungkriyono</v>
      </c>
      <c r="C14" s="30" t="str">
        <f>'[1]4'!C15</f>
        <v>Petungkriyono</v>
      </c>
      <c r="D14" s="36">
        <v>6027</v>
      </c>
      <c r="E14" s="37">
        <v>3349</v>
      </c>
      <c r="F14" s="38">
        <f t="shared" si="0"/>
        <v>55.566616890658707</v>
      </c>
      <c r="G14" s="36">
        <v>6027</v>
      </c>
      <c r="H14" s="39">
        <v>202</v>
      </c>
      <c r="I14" s="38">
        <f t="shared" si="1"/>
        <v>3.3515845362535259</v>
      </c>
      <c r="J14" s="40">
        <v>78</v>
      </c>
      <c r="K14" s="38">
        <f t="shared" si="2"/>
        <v>38.613861386138616</v>
      </c>
      <c r="L14" s="39">
        <f t="shared" si="3"/>
        <v>3427</v>
      </c>
      <c r="M14" s="38">
        <f t="shared" si="4"/>
        <v>56.860793097726891</v>
      </c>
    </row>
    <row r="15" spans="1:13" ht="15.75">
      <c r="A15" s="30">
        <f>'[1]4'!A16</f>
        <v>5</v>
      </c>
      <c r="B15" s="30" t="str">
        <f>'[1]4'!C16</f>
        <v>Talun</v>
      </c>
      <c r="C15" s="30" t="str">
        <f>'[1]4'!C16</f>
        <v>Talun</v>
      </c>
      <c r="D15" s="41">
        <v>5788</v>
      </c>
      <c r="E15" s="42">
        <v>4396</v>
      </c>
      <c r="F15" s="43">
        <f t="shared" si="0"/>
        <v>75.950241879751218</v>
      </c>
      <c r="G15" s="41">
        <v>1392</v>
      </c>
      <c r="H15" s="44">
        <v>348</v>
      </c>
      <c r="I15" s="43">
        <f>H15/G15*100</f>
        <v>25</v>
      </c>
      <c r="J15" s="45">
        <v>79</v>
      </c>
      <c r="K15" s="43">
        <f>J15/H15*100</f>
        <v>22.701149425287355</v>
      </c>
      <c r="L15" s="44">
        <f>SUM(J15,E15)</f>
        <v>4475</v>
      </c>
      <c r="M15" s="43">
        <f t="shared" si="4"/>
        <v>77.315134761575678</v>
      </c>
    </row>
    <row r="16" spans="1:13" ht="15.75">
      <c r="A16" s="30">
        <f>'[1]4'!A17</f>
        <v>6</v>
      </c>
      <c r="B16" s="30" t="str">
        <f>'[1]4'!B17</f>
        <v>Doro</v>
      </c>
      <c r="C16" s="46" t="str">
        <f>'[1]4'!C17</f>
        <v>Doro I</v>
      </c>
      <c r="D16" s="36">
        <v>5778</v>
      </c>
      <c r="E16" s="37">
        <v>1967</v>
      </c>
      <c r="F16" s="38">
        <f t="shared" si="0"/>
        <v>34.042921426098999</v>
      </c>
      <c r="G16" s="36">
        <v>5778</v>
      </c>
      <c r="H16" s="39">
        <v>351</v>
      </c>
      <c r="I16" s="38">
        <f>H16/G16*100</f>
        <v>6.0747663551401869</v>
      </c>
      <c r="J16" s="40">
        <v>191</v>
      </c>
      <c r="K16" s="38">
        <f>J16/H16*100</f>
        <v>54.415954415954417</v>
      </c>
      <c r="L16" s="39">
        <f>SUM(J16,E16)</f>
        <v>2158</v>
      </c>
      <c r="M16" s="38">
        <f t="shared" si="4"/>
        <v>37.348563516787813</v>
      </c>
    </row>
    <row r="17" spans="1:13" ht="30.75">
      <c r="A17" s="30">
        <f>'[1]4'!A18</f>
        <v>7</v>
      </c>
      <c r="B17" s="30">
        <f>'[1]4'!B18</f>
        <v>0</v>
      </c>
      <c r="C17" s="30" t="str">
        <f>'[1]4'!C18</f>
        <v>Doro II</v>
      </c>
      <c r="D17" s="41">
        <v>8215</v>
      </c>
      <c r="E17" s="42">
        <v>5066</v>
      </c>
      <c r="F17" s="43">
        <f t="shared" si="0"/>
        <v>61.667681071211199</v>
      </c>
      <c r="G17" s="41">
        <v>3149</v>
      </c>
      <c r="H17" s="44">
        <v>1210</v>
      </c>
      <c r="I17" s="43">
        <f t="shared" si="1"/>
        <v>38.42489679263258</v>
      </c>
      <c r="J17" s="45">
        <v>793</v>
      </c>
      <c r="K17" s="43">
        <f t="shared" si="2"/>
        <v>65.537190082644628</v>
      </c>
      <c r="L17" s="44">
        <f t="shared" si="3"/>
        <v>5859</v>
      </c>
      <c r="M17" s="43">
        <f t="shared" si="4"/>
        <v>71.320754716981128</v>
      </c>
    </row>
    <row r="18" spans="1:13" ht="15.75">
      <c r="A18" s="30">
        <f>'[1]4'!A19</f>
        <v>8</v>
      </c>
      <c r="B18" s="30" t="str">
        <f>'[1]4'!B19</f>
        <v>Karanganyar</v>
      </c>
      <c r="C18" s="30" t="str">
        <f>'[1]4'!C19</f>
        <v>Karanganyar</v>
      </c>
      <c r="D18" s="41">
        <v>6644</v>
      </c>
      <c r="E18" s="42">
        <v>4119</v>
      </c>
      <c r="F18" s="43">
        <f t="shared" si="0"/>
        <v>61.995785671282356</v>
      </c>
      <c r="G18" s="41">
        <v>6644</v>
      </c>
      <c r="H18" s="44">
        <v>142</v>
      </c>
      <c r="I18" s="43">
        <f t="shared" si="1"/>
        <v>2.1372667068031306</v>
      </c>
      <c r="J18" s="45">
        <v>92</v>
      </c>
      <c r="K18" s="43">
        <f t="shared" si="2"/>
        <v>64.788732394366207</v>
      </c>
      <c r="L18" s="44">
        <f t="shared" si="3"/>
        <v>4211</v>
      </c>
      <c r="M18" s="43">
        <f t="shared" si="4"/>
        <v>63.380493678506923</v>
      </c>
    </row>
    <row r="19" spans="1:13" ht="15.75">
      <c r="A19" s="30">
        <f>'[1]4'!A20</f>
        <v>9</v>
      </c>
      <c r="B19" s="30" t="str">
        <f>'[1]4'!B20</f>
        <v>Kajen</v>
      </c>
      <c r="C19" s="30" t="str">
        <f>'[1]4'!C20</f>
        <v>Kajen I</v>
      </c>
      <c r="D19" s="36">
        <v>3237</v>
      </c>
      <c r="E19" s="37">
        <v>1720</v>
      </c>
      <c r="F19" s="38">
        <f t="shared" si="0"/>
        <v>53.135619400679644</v>
      </c>
      <c r="G19" s="36">
        <v>3237</v>
      </c>
      <c r="H19" s="39">
        <v>764</v>
      </c>
      <c r="I19" s="38">
        <f t="shared" si="1"/>
        <v>23.602100710534447</v>
      </c>
      <c r="J19" s="40">
        <v>140</v>
      </c>
      <c r="K19" s="38">
        <f t="shared" si="2"/>
        <v>18.32460732984293</v>
      </c>
      <c r="L19" s="39">
        <f t="shared" si="3"/>
        <v>1860</v>
      </c>
      <c r="M19" s="38">
        <f t="shared" si="4"/>
        <v>57.460611677479143</v>
      </c>
    </row>
    <row r="20" spans="1:13" ht="30.75">
      <c r="A20" s="30">
        <f>'[1]4'!A21</f>
        <v>10</v>
      </c>
      <c r="B20" s="30">
        <f>'[1]4'!B21</f>
        <v>0</v>
      </c>
      <c r="C20" s="30" t="str">
        <f>'[1]4'!C21</f>
        <v>Kajen iI</v>
      </c>
      <c r="D20" s="41">
        <v>8906</v>
      </c>
      <c r="E20" s="42">
        <v>4092</v>
      </c>
      <c r="F20" s="43">
        <f t="shared" si="0"/>
        <v>45.946552885695034</v>
      </c>
      <c r="G20" s="41">
        <v>8906</v>
      </c>
      <c r="H20" s="44">
        <v>809</v>
      </c>
      <c r="I20" s="43">
        <f t="shared" si="1"/>
        <v>9.0837637547720629</v>
      </c>
      <c r="J20" s="45">
        <v>357</v>
      </c>
      <c r="K20" s="43">
        <f t="shared" si="2"/>
        <v>44.128553770086526</v>
      </c>
      <c r="L20" s="44">
        <f t="shared" si="3"/>
        <v>4449</v>
      </c>
      <c r="M20" s="43">
        <f t="shared" si="4"/>
        <v>49.955086458567258</v>
      </c>
    </row>
    <row r="21" spans="1:13" ht="30.75">
      <c r="A21" s="30">
        <f>'[1]4'!A22</f>
        <v>11</v>
      </c>
      <c r="B21" s="30" t="str">
        <f>'[1]4'!B22</f>
        <v xml:space="preserve">Kesesi </v>
      </c>
      <c r="C21" s="30" t="str">
        <f>'[1]4'!C22</f>
        <v>Kesesi I</v>
      </c>
      <c r="D21" s="41">
        <v>7259</v>
      </c>
      <c r="E21" s="42"/>
      <c r="F21" s="43"/>
      <c r="G21" s="41"/>
      <c r="H21" s="44"/>
      <c r="I21" s="43"/>
      <c r="J21" s="45"/>
      <c r="K21" s="43"/>
      <c r="L21" s="44">
        <v>4355</v>
      </c>
      <c r="M21" s="43">
        <f t="shared" si="4"/>
        <v>59.994489599118339</v>
      </c>
    </row>
    <row r="22" spans="1:13" ht="15.75">
      <c r="A22" s="30">
        <f>'[1]4'!A23</f>
        <v>12</v>
      </c>
      <c r="B22" s="30">
        <f>'[1]4'!B23</f>
        <v>0</v>
      </c>
      <c r="C22" s="30" t="str">
        <f>'[1]4'!C23</f>
        <v>Kesesi II</v>
      </c>
      <c r="D22" s="36">
        <f>408+348+691+470+358+441+755+615+475+581+638+428+375+815</f>
        <v>7398</v>
      </c>
      <c r="E22" s="37">
        <v>4430</v>
      </c>
      <c r="F22" s="38">
        <f t="shared" si="0"/>
        <v>59.88104893214382</v>
      </c>
      <c r="G22" s="36">
        <f>408+348+691+470+358+441+755+615+475+581+638+428+375+815</f>
        <v>7398</v>
      </c>
      <c r="H22" s="39">
        <v>1700</v>
      </c>
      <c r="I22" s="38">
        <f t="shared" si="1"/>
        <v>22.979183563125169</v>
      </c>
      <c r="J22" s="40">
        <v>728</v>
      </c>
      <c r="K22" s="38">
        <f t="shared" si="2"/>
        <v>42.823529411764703</v>
      </c>
      <c r="L22" s="39">
        <f t="shared" si="3"/>
        <v>5158</v>
      </c>
      <c r="M22" s="38">
        <f t="shared" si="4"/>
        <v>69.721546363882126</v>
      </c>
    </row>
    <row r="23" spans="1:13" ht="15.75">
      <c r="A23" s="30">
        <f>'[1]4'!A24</f>
        <v>13</v>
      </c>
      <c r="B23" s="30" t="str">
        <f>'[1]4'!B24</f>
        <v>Sragi</v>
      </c>
      <c r="C23" s="30" t="str">
        <f>'[1]4'!C24</f>
        <v>Sragi I</v>
      </c>
      <c r="D23" s="36">
        <v>5819</v>
      </c>
      <c r="E23" s="37">
        <v>2958</v>
      </c>
      <c r="F23" s="38">
        <f t="shared" si="0"/>
        <v>50.833476542361232</v>
      </c>
      <c r="G23" s="36">
        <v>5819</v>
      </c>
      <c r="H23" s="39">
        <v>971</v>
      </c>
      <c r="I23" s="38">
        <f t="shared" si="1"/>
        <v>16.686715930572262</v>
      </c>
      <c r="J23" s="40">
        <v>474</v>
      </c>
      <c r="K23" s="38">
        <f t="shared" si="2"/>
        <v>48.815653964984548</v>
      </c>
      <c r="L23" s="39">
        <f t="shared" si="3"/>
        <v>3432</v>
      </c>
      <c r="M23" s="38">
        <f t="shared" si="4"/>
        <v>58.979206049149333</v>
      </c>
    </row>
    <row r="24" spans="1:13" ht="15.75">
      <c r="A24" s="30">
        <f>'[1]4'!A25</f>
        <v>14</v>
      </c>
      <c r="B24" s="30">
        <f>'[1]4'!B25</f>
        <v>0</v>
      </c>
      <c r="C24" s="30" t="str">
        <f>'[1]4'!C25</f>
        <v>Sragi II</v>
      </c>
      <c r="D24" s="47">
        <v>5642</v>
      </c>
      <c r="E24" s="48">
        <v>3204</v>
      </c>
      <c r="F24" s="49">
        <f t="shared" si="0"/>
        <v>56.788372917405169</v>
      </c>
      <c r="G24" s="47">
        <v>5642</v>
      </c>
      <c r="H24" s="50">
        <v>830</v>
      </c>
      <c r="I24" s="49">
        <f t="shared" si="1"/>
        <v>14.711095356256646</v>
      </c>
      <c r="J24" s="51">
        <v>274</v>
      </c>
      <c r="K24" s="49">
        <f t="shared" si="2"/>
        <v>33.012048192771083</v>
      </c>
      <c r="L24" s="50">
        <f t="shared" si="3"/>
        <v>3478</v>
      </c>
      <c r="M24" s="49">
        <f t="shared" si="4"/>
        <v>61.644806806097129</v>
      </c>
    </row>
    <row r="25" spans="1:13" ht="30.75">
      <c r="A25" s="30">
        <f>'[1]4'!A26</f>
        <v>15</v>
      </c>
      <c r="B25" s="30" t="str">
        <f>'[1]4'!B26</f>
        <v>Siwalan</v>
      </c>
      <c r="C25" s="30" t="str">
        <f>'[1]4'!C26</f>
        <v>Siwalan</v>
      </c>
      <c r="D25" s="41">
        <v>7243</v>
      </c>
      <c r="E25" s="42">
        <v>4368</v>
      </c>
      <c r="F25" s="43">
        <f t="shared" si="0"/>
        <v>60.306502830318934</v>
      </c>
      <c r="G25" s="41">
        <v>2875</v>
      </c>
      <c r="H25" s="44">
        <v>330</v>
      </c>
      <c r="I25" s="43">
        <f t="shared" si="1"/>
        <v>11.478260869565217</v>
      </c>
      <c r="J25" s="45">
        <v>221</v>
      </c>
      <c r="K25" s="43">
        <f t="shared" si="2"/>
        <v>66.969696969696969</v>
      </c>
      <c r="L25" s="44">
        <f t="shared" si="3"/>
        <v>4589</v>
      </c>
      <c r="M25" s="43">
        <f t="shared" si="4"/>
        <v>63.357724699710062</v>
      </c>
    </row>
    <row r="26" spans="1:13" ht="30.75">
      <c r="A26" s="30">
        <f>'[1]4'!A27</f>
        <v>16</v>
      </c>
      <c r="B26" s="30" t="str">
        <f>'[1]4'!B27</f>
        <v>Bojong</v>
      </c>
      <c r="C26" s="30" t="str">
        <f>'[1]4'!C27</f>
        <v>Bojong I</v>
      </c>
      <c r="D26" s="36">
        <v>8573</v>
      </c>
      <c r="E26" s="37">
        <v>4327</v>
      </c>
      <c r="F26" s="38">
        <f t="shared" si="0"/>
        <v>50.472413390878337</v>
      </c>
      <c r="G26" s="36">
        <v>8573</v>
      </c>
      <c r="H26" s="39">
        <v>468</v>
      </c>
      <c r="I26" s="38">
        <f t="shared" si="1"/>
        <v>5.4589991834830283</v>
      </c>
      <c r="J26" s="40">
        <v>214</v>
      </c>
      <c r="K26" s="38">
        <f t="shared" si="2"/>
        <v>45.726495726495727</v>
      </c>
      <c r="L26" s="39">
        <f t="shared" si="3"/>
        <v>4541</v>
      </c>
      <c r="M26" s="38">
        <f>L26/D26*100</f>
        <v>52.968622419223145</v>
      </c>
    </row>
    <row r="27" spans="1:13" ht="30.75">
      <c r="A27" s="30">
        <f>'[1]4'!A28</f>
        <v>17</v>
      </c>
      <c r="B27" s="30">
        <f>'[1]4'!B28</f>
        <v>0</v>
      </c>
      <c r="C27" s="30" t="str">
        <f>'[1]4'!C28</f>
        <v>Bojong II</v>
      </c>
      <c r="D27" s="41">
        <v>9290</v>
      </c>
      <c r="E27" s="42">
        <v>2871</v>
      </c>
      <c r="F27" s="43">
        <f t="shared" si="0"/>
        <v>30.904198062432727</v>
      </c>
      <c r="G27" s="41">
        <v>8738</v>
      </c>
      <c r="H27" s="44">
        <v>2597</v>
      </c>
      <c r="I27" s="43">
        <f t="shared" si="1"/>
        <v>29.720759899290456</v>
      </c>
      <c r="J27" s="45">
        <v>2116</v>
      </c>
      <c r="K27" s="43">
        <f t="shared" si="2"/>
        <v>81.478629187524064</v>
      </c>
      <c r="L27" s="44">
        <f t="shared" si="3"/>
        <v>4987</v>
      </c>
      <c r="M27" s="43">
        <f t="shared" si="4"/>
        <v>53.681377825618945</v>
      </c>
    </row>
    <row r="28" spans="1:13" ht="30.75">
      <c r="A28" s="30">
        <f>'[1]4'!A29</f>
        <v>18</v>
      </c>
      <c r="B28" s="30" t="str">
        <f>'[1]4'!B29</f>
        <v>Wonopringgo</v>
      </c>
      <c r="C28" s="30" t="str">
        <f>'[1]4'!C29</f>
        <v>Wonopringgo</v>
      </c>
      <c r="D28" s="41">
        <v>12997</v>
      </c>
      <c r="E28" s="42">
        <v>11366</v>
      </c>
      <c r="F28" s="38">
        <f t="shared" si="0"/>
        <v>87.450950219281381</v>
      </c>
      <c r="G28" s="41">
        <v>1631</v>
      </c>
      <c r="H28" s="44">
        <v>1290</v>
      </c>
      <c r="I28" s="43">
        <f t="shared" si="1"/>
        <v>79.092581238503996</v>
      </c>
      <c r="J28" s="45">
        <v>888</v>
      </c>
      <c r="K28" s="43">
        <f t="shared" si="2"/>
        <v>68.83720930232559</v>
      </c>
      <c r="L28" s="44">
        <f t="shared" si="3"/>
        <v>12254</v>
      </c>
      <c r="M28" s="43">
        <f t="shared" si="4"/>
        <v>94.283296145264302</v>
      </c>
    </row>
    <row r="29" spans="1:13" ht="30.75">
      <c r="A29" s="30">
        <f>'[1]4'!A30</f>
        <v>19</v>
      </c>
      <c r="B29" s="30" t="str">
        <f>'[1]4'!B30</f>
        <v>Kedungwuni</v>
      </c>
      <c r="C29" s="30" t="str">
        <f>'[1]4'!C30</f>
        <v>Kedungwuni I</v>
      </c>
      <c r="D29" s="36">
        <v>6581</v>
      </c>
      <c r="E29" s="37">
        <v>4441</v>
      </c>
      <c r="F29" s="38">
        <f t="shared" si="0"/>
        <v>67.482145570581977</v>
      </c>
      <c r="G29" s="36">
        <v>6581</v>
      </c>
      <c r="H29" s="39">
        <v>716</v>
      </c>
      <c r="I29" s="38">
        <f t="shared" si="1"/>
        <v>10.879805500683787</v>
      </c>
      <c r="J29" s="40">
        <v>394</v>
      </c>
      <c r="K29" s="38">
        <f t="shared" si="2"/>
        <v>55.027932960893857</v>
      </c>
      <c r="L29" s="39">
        <f t="shared" si="3"/>
        <v>4835</v>
      </c>
      <c r="M29" s="38">
        <f t="shared" si="4"/>
        <v>73.469077647773901</v>
      </c>
    </row>
    <row r="30" spans="1:13" ht="30.75">
      <c r="A30" s="30">
        <v>21</v>
      </c>
      <c r="B30" s="30" t="s">
        <v>11</v>
      </c>
      <c r="C30" s="30" t="s">
        <v>11</v>
      </c>
      <c r="D30" s="36">
        <v>7330</v>
      </c>
      <c r="E30" s="37">
        <v>3846</v>
      </c>
      <c r="F30" s="38">
        <f t="shared" si="0"/>
        <v>52.469304229195089</v>
      </c>
      <c r="G30" s="36">
        <v>7330</v>
      </c>
      <c r="H30" s="39">
        <v>226</v>
      </c>
      <c r="I30" s="38">
        <f t="shared" si="1"/>
        <v>3.0832196452933154</v>
      </c>
      <c r="J30" s="40">
        <v>93</v>
      </c>
      <c r="K30" s="38">
        <f t="shared" si="2"/>
        <v>41.150442477876105</v>
      </c>
      <c r="L30" s="39">
        <f t="shared" si="3"/>
        <v>3939</v>
      </c>
      <c r="M30" s="38">
        <f t="shared" si="4"/>
        <v>53.73806275579809</v>
      </c>
    </row>
    <row r="31" spans="1:13" ht="15.75">
      <c r="A31" s="30">
        <v>22</v>
      </c>
      <c r="B31" s="30" t="s">
        <v>12</v>
      </c>
      <c r="C31" s="30" t="s">
        <v>12</v>
      </c>
      <c r="D31" s="41">
        <v>10130</v>
      </c>
      <c r="E31" s="42">
        <v>8695</v>
      </c>
      <c r="F31" s="43">
        <f t="shared" si="0"/>
        <v>85.834155972359326</v>
      </c>
      <c r="G31" s="41">
        <v>9174</v>
      </c>
      <c r="H31" s="44">
        <v>1113</v>
      </c>
      <c r="I31" s="43">
        <f t="shared" si="1"/>
        <v>12.132112491824723</v>
      </c>
      <c r="J31" s="45">
        <v>744</v>
      </c>
      <c r="K31" s="43">
        <f t="shared" si="2"/>
        <v>66.846361185983824</v>
      </c>
      <c r="L31" s="44">
        <f t="shared" si="3"/>
        <v>9439</v>
      </c>
      <c r="M31" s="43">
        <f t="shared" si="4"/>
        <v>93.178677196446202</v>
      </c>
    </row>
    <row r="32" spans="1:13" ht="15.75">
      <c r="A32" s="30">
        <v>23</v>
      </c>
      <c r="B32" s="30" t="s">
        <v>13</v>
      </c>
      <c r="C32" s="30" t="s">
        <v>14</v>
      </c>
      <c r="D32" s="41">
        <v>10515</v>
      </c>
      <c r="E32" s="42">
        <v>2752</v>
      </c>
      <c r="F32" s="43">
        <f t="shared" si="0"/>
        <v>26.172135045173562</v>
      </c>
      <c r="G32" s="41">
        <v>7763</v>
      </c>
      <c r="H32" s="44">
        <v>1274</v>
      </c>
      <c r="I32" s="43">
        <f t="shared" si="1"/>
        <v>16.411181244364293</v>
      </c>
      <c r="J32" s="45">
        <v>319</v>
      </c>
      <c r="K32" s="43">
        <f t="shared" si="2"/>
        <v>25.039246467817893</v>
      </c>
      <c r="L32" s="44">
        <f t="shared" si="3"/>
        <v>3071</v>
      </c>
      <c r="M32" s="43">
        <f t="shared" si="4"/>
        <v>29.205896338563957</v>
      </c>
    </row>
    <row r="33" spans="1:13" ht="15.75">
      <c r="A33" s="30">
        <v>24</v>
      </c>
      <c r="B33" s="30"/>
      <c r="C33" s="30" t="s">
        <v>15</v>
      </c>
      <c r="D33" s="41">
        <v>3069</v>
      </c>
      <c r="E33" s="42">
        <v>1143</v>
      </c>
      <c r="F33" s="43">
        <f t="shared" si="0"/>
        <v>37.243401759530791</v>
      </c>
      <c r="G33" s="41">
        <v>1926</v>
      </c>
      <c r="H33" s="44">
        <v>400</v>
      </c>
      <c r="I33" s="43">
        <f t="shared" si="1"/>
        <v>20.768431983385256</v>
      </c>
      <c r="J33" s="45">
        <v>219</v>
      </c>
      <c r="K33" s="43">
        <f t="shared" si="2"/>
        <v>54.75</v>
      </c>
      <c r="L33" s="44">
        <f t="shared" si="3"/>
        <v>1362</v>
      </c>
      <c r="M33" s="43">
        <f t="shared" si="4"/>
        <v>44.37927663734115</v>
      </c>
    </row>
    <row r="34" spans="1:13" ht="30.75">
      <c r="A34" s="30">
        <v>25</v>
      </c>
      <c r="B34" s="30" t="s">
        <v>16</v>
      </c>
      <c r="C34" s="30" t="s">
        <v>16</v>
      </c>
      <c r="D34" s="36">
        <v>11807</v>
      </c>
      <c r="E34" s="37">
        <v>7369</v>
      </c>
      <c r="F34" s="38">
        <f t="shared" si="0"/>
        <v>62.412128398407731</v>
      </c>
      <c r="G34" s="36">
        <v>11807</v>
      </c>
      <c r="H34" s="39">
        <v>1155</v>
      </c>
      <c r="I34" s="38">
        <f t="shared" si="1"/>
        <v>9.782332514609978</v>
      </c>
      <c r="J34" s="40">
        <v>239</v>
      </c>
      <c r="K34" s="38">
        <f t="shared" si="2"/>
        <v>20.692640692640694</v>
      </c>
      <c r="L34" s="39">
        <f t="shared" si="3"/>
        <v>7608</v>
      </c>
      <c r="M34" s="38">
        <f t="shared" si="4"/>
        <v>64.436351317015323</v>
      </c>
    </row>
    <row r="35" spans="1:13" ht="30.75">
      <c r="A35" s="30">
        <v>26</v>
      </c>
      <c r="B35" s="30" t="s">
        <v>17</v>
      </c>
      <c r="C35" s="30" t="s">
        <v>18</v>
      </c>
      <c r="D35" s="52">
        <v>9565</v>
      </c>
      <c r="E35" s="53">
        <v>4828</v>
      </c>
      <c r="F35" s="38">
        <f t="shared" si="0"/>
        <v>50.475692629377946</v>
      </c>
      <c r="G35" s="52">
        <v>9565</v>
      </c>
      <c r="H35" s="39">
        <v>148</v>
      </c>
      <c r="I35" s="38">
        <f t="shared" si="1"/>
        <v>1.5473078933612128</v>
      </c>
      <c r="J35" s="40">
        <v>9</v>
      </c>
      <c r="K35" s="38">
        <f t="shared" si="2"/>
        <v>6.0810810810810816</v>
      </c>
      <c r="L35" s="39">
        <f t="shared" si="3"/>
        <v>4837</v>
      </c>
      <c r="M35" s="38">
        <f t="shared" si="4"/>
        <v>50.569785676947198</v>
      </c>
    </row>
    <row r="36" spans="1:13" ht="15.75">
      <c r="A36" s="30"/>
      <c r="B36" s="30"/>
      <c r="C36" s="30"/>
      <c r="D36" s="30"/>
      <c r="E36" s="39"/>
      <c r="F36" s="38"/>
      <c r="H36" s="39"/>
      <c r="I36" s="38">
        <f>H36/G37*100</f>
        <v>0</v>
      </c>
      <c r="J36" s="40"/>
      <c r="K36" s="38"/>
      <c r="L36" s="39"/>
      <c r="M36" s="38"/>
    </row>
    <row r="37" spans="1:13" ht="16.5" thickBot="1">
      <c r="A37" s="30"/>
      <c r="B37" s="30"/>
      <c r="C37" s="30"/>
      <c r="D37" s="54">
        <f>SUM(D10:D36)</f>
        <v>187222</v>
      </c>
      <c r="E37" s="54">
        <f>SUM(E10:E36)</f>
        <v>96557</v>
      </c>
      <c r="F37" s="55">
        <f>E37/D37*100</f>
        <v>51.573533024965016</v>
      </c>
      <c r="G37" s="56">
        <f>SUM(G10:G35)</f>
        <v>148435</v>
      </c>
      <c r="H37" s="57">
        <f>SUM(H10:H36)</f>
        <v>18927</v>
      </c>
      <c r="I37" s="58">
        <f>H37/G37*100</f>
        <v>12.751035806918853</v>
      </c>
      <c r="J37" s="59">
        <f>SUM(J10:J36)</f>
        <v>9881</v>
      </c>
      <c r="K37" s="55">
        <f>J37/H37*100</f>
        <v>52.205843503989016</v>
      </c>
      <c r="L37" s="54">
        <f>SUM(L10:L36)</f>
        <v>110793</v>
      </c>
      <c r="M37" s="60">
        <f>L37/D37*100</f>
        <v>59.177340269840087</v>
      </c>
    </row>
    <row r="38" spans="1:13" ht="15.75">
      <c r="A38" s="30"/>
      <c r="B38" s="30"/>
      <c r="C38" s="30"/>
      <c r="D38" s="30"/>
      <c r="E38" s="39"/>
      <c r="F38" s="38"/>
      <c r="G38" s="38"/>
      <c r="H38" s="39"/>
      <c r="I38" s="38"/>
      <c r="J38" s="40"/>
      <c r="K38" s="38"/>
      <c r="L38" s="39"/>
      <c r="M38" s="38"/>
    </row>
    <row r="39" spans="1:13" ht="16.5" thickBot="1">
      <c r="A39" s="61" t="s">
        <v>19</v>
      </c>
      <c r="B39" s="62"/>
      <c r="C39" s="63"/>
      <c r="D39" s="54">
        <f>SUM(D10:D38)</f>
        <v>374444</v>
      </c>
      <c r="E39" s="54">
        <f>SUM(E10:E38)</f>
        <v>193114</v>
      </c>
      <c r="F39" s="55">
        <f>E39/D39*100</f>
        <v>51.573533024965016</v>
      </c>
      <c r="G39" s="56">
        <f>SUM(G12:G37)</f>
        <v>283394</v>
      </c>
      <c r="H39" s="54">
        <f>SUM(H10:H38)</f>
        <v>37854</v>
      </c>
      <c r="I39" s="55">
        <f>H39/G39*100</f>
        <v>13.357375244359442</v>
      </c>
      <c r="J39" s="59">
        <f>SUM(J10:J38)</f>
        <v>19762</v>
      </c>
      <c r="K39" s="55">
        <f>J39/H39*100</f>
        <v>52.205843503989016</v>
      </c>
      <c r="L39" s="54">
        <f>SUM(L10:L38)</f>
        <v>221586</v>
      </c>
      <c r="M39" s="55">
        <f>L39/D39*100</f>
        <v>59.177340269840087</v>
      </c>
    </row>
    <row r="40" spans="1:13" ht="15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.75">
      <c r="A41" s="64" t="s">
        <v>20</v>
      </c>
      <c r="B41" s="64"/>
      <c r="C41" s="64"/>
      <c r="D41" s="64"/>
      <c r="E41" s="64"/>
      <c r="F41" s="2"/>
      <c r="G41" s="2"/>
      <c r="H41" s="2"/>
      <c r="I41" s="2"/>
      <c r="J41" s="2"/>
      <c r="K41" s="2"/>
      <c r="L41" s="2"/>
      <c r="M41" s="2"/>
    </row>
    <row r="42" spans="1:13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</sheetData>
  <mergeCells count="14">
    <mergeCell ref="J7:K7"/>
    <mergeCell ref="L7:M7"/>
    <mergeCell ref="A41:E41"/>
    <mergeCell ref="D4:I4"/>
    <mergeCell ref="A2:M2"/>
    <mergeCell ref="A6:A8"/>
    <mergeCell ref="B6:B8"/>
    <mergeCell ref="C6:C8"/>
    <mergeCell ref="D6:D8"/>
    <mergeCell ref="E6:F6"/>
    <mergeCell ref="H6:M6"/>
    <mergeCell ref="E7:F7"/>
    <mergeCell ref="G7:G8"/>
    <mergeCell ref="H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2019-06-17T06:29:20Z</dcterms:created>
  <dcterms:modified xsi:type="dcterms:W3CDTF">2019-06-17T06:40:25Z</dcterms:modified>
</cp:coreProperties>
</file>