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6660"/>
  </bookViews>
  <sheets>
    <sheet name="Pelayanan Kesehatan Usia Produk" sheetId="1" r:id="rId1"/>
  </sheets>
  <externalReferences>
    <externalReference r:id="rId2"/>
  </externalReferences>
  <definedNames>
    <definedName name="_xlnm.Print_Area" localSheetId="0">'Pelayanan Kesehatan Usia Produk'!$A$1:$R$41</definedName>
  </definedNames>
  <calcPr calcId="124519"/>
</workbook>
</file>

<file path=xl/calcChain.xml><?xml version="1.0" encoding="utf-8"?>
<calcChain xmlns="http://schemas.openxmlformats.org/spreadsheetml/2006/main">
  <c r="O39" i="1"/>
  <c r="P39" s="1"/>
  <c r="M39"/>
  <c r="N39" s="1"/>
  <c r="I39"/>
  <c r="J39" s="1"/>
  <c r="G39"/>
  <c r="K39" s="1"/>
  <c r="E39"/>
  <c r="D39"/>
  <c r="F39" s="1"/>
  <c r="Q36"/>
  <c r="P36"/>
  <c r="N36"/>
  <c r="K36"/>
  <c r="R36" s="1"/>
  <c r="J36"/>
  <c r="H36"/>
  <c r="F36"/>
  <c r="L36" s="1"/>
  <c r="C36"/>
  <c r="B36"/>
  <c r="R35"/>
  <c r="Q35"/>
  <c r="P35"/>
  <c r="N35"/>
  <c r="L35"/>
  <c r="K35"/>
  <c r="J35"/>
  <c r="H35"/>
  <c r="C35"/>
  <c r="B35"/>
  <c r="A35"/>
  <c r="Q34"/>
  <c r="R34" s="1"/>
  <c r="P34"/>
  <c r="N34"/>
  <c r="K34"/>
  <c r="L34" s="1"/>
  <c r="J34"/>
  <c r="H34"/>
  <c r="F34"/>
  <c r="C34"/>
  <c r="B34"/>
  <c r="A34"/>
  <c r="Q33"/>
  <c r="R33" s="1"/>
  <c r="P33"/>
  <c r="N33"/>
  <c r="K33"/>
  <c r="L33" s="1"/>
  <c r="J33"/>
  <c r="H33"/>
  <c r="F33"/>
  <c r="C33"/>
  <c r="B33"/>
  <c r="A33"/>
  <c r="Q32"/>
  <c r="R32" s="1"/>
  <c r="P32"/>
  <c r="N32"/>
  <c r="K32"/>
  <c r="L32" s="1"/>
  <c r="J32"/>
  <c r="H32"/>
  <c r="F32"/>
  <c r="C32"/>
  <c r="B32"/>
  <c r="A32"/>
  <c r="Q31"/>
  <c r="R31" s="1"/>
  <c r="P31"/>
  <c r="N31"/>
  <c r="K31"/>
  <c r="L31" s="1"/>
  <c r="J31"/>
  <c r="H31"/>
  <c r="F31"/>
  <c r="C31"/>
  <c r="B31"/>
  <c r="A31"/>
  <c r="Q30"/>
  <c r="R30" s="1"/>
  <c r="P30"/>
  <c r="N30"/>
  <c r="K30"/>
  <c r="L30" s="1"/>
  <c r="J30"/>
  <c r="H30"/>
  <c r="F30"/>
  <c r="C30"/>
  <c r="B30"/>
  <c r="A30"/>
  <c r="Q29"/>
  <c r="R29" s="1"/>
  <c r="P29"/>
  <c r="N29"/>
  <c r="K29"/>
  <c r="L29" s="1"/>
  <c r="J29"/>
  <c r="H29"/>
  <c r="F29"/>
  <c r="C29"/>
  <c r="B29"/>
  <c r="A29"/>
  <c r="Q28"/>
  <c r="R28" s="1"/>
  <c r="P28"/>
  <c r="N28"/>
  <c r="K28"/>
  <c r="L28" s="1"/>
  <c r="J28"/>
  <c r="H28"/>
  <c r="F28"/>
  <c r="C28"/>
  <c r="B28"/>
  <c r="A28"/>
  <c r="Q27"/>
  <c r="R27" s="1"/>
  <c r="P27"/>
  <c r="N27"/>
  <c r="K27"/>
  <c r="L27" s="1"/>
  <c r="J27"/>
  <c r="H27"/>
  <c r="F27"/>
  <c r="C27"/>
  <c r="B27"/>
  <c r="A27"/>
  <c r="Q26"/>
  <c r="R26" s="1"/>
  <c r="P26"/>
  <c r="N26"/>
  <c r="K26"/>
  <c r="L26" s="1"/>
  <c r="J26"/>
  <c r="H26"/>
  <c r="F26"/>
  <c r="C26"/>
  <c r="B26"/>
  <c r="A26"/>
  <c r="Q25"/>
  <c r="R25" s="1"/>
  <c r="P25"/>
  <c r="N25"/>
  <c r="K25"/>
  <c r="L25" s="1"/>
  <c r="J25"/>
  <c r="H25"/>
  <c r="F25"/>
  <c r="C25"/>
  <c r="B25"/>
  <c r="A25"/>
  <c r="Q24"/>
  <c r="R24" s="1"/>
  <c r="P24"/>
  <c r="N24"/>
  <c r="K24"/>
  <c r="L24" s="1"/>
  <c r="J24"/>
  <c r="H24"/>
  <c r="F24"/>
  <c r="C24"/>
  <c r="B24"/>
  <c r="A24"/>
  <c r="Q23"/>
  <c r="R23" s="1"/>
  <c r="P23"/>
  <c r="N23"/>
  <c r="K23"/>
  <c r="L23" s="1"/>
  <c r="J23"/>
  <c r="H23"/>
  <c r="F23"/>
  <c r="C23"/>
  <c r="B23"/>
  <c r="A23"/>
  <c r="Q22"/>
  <c r="R22" s="1"/>
  <c r="P22"/>
  <c r="N22"/>
  <c r="K22"/>
  <c r="L22" s="1"/>
  <c r="J22"/>
  <c r="H22"/>
  <c r="F22"/>
  <c r="C22"/>
  <c r="B22"/>
  <c r="A22"/>
  <c r="Q21"/>
  <c r="R21" s="1"/>
  <c r="P21"/>
  <c r="N21"/>
  <c r="K21"/>
  <c r="L21" s="1"/>
  <c r="J21"/>
  <c r="H21"/>
  <c r="F21"/>
  <c r="C21"/>
  <c r="B21"/>
  <c r="A21"/>
  <c r="Q20"/>
  <c r="R20" s="1"/>
  <c r="P20"/>
  <c r="N20"/>
  <c r="K20"/>
  <c r="L20" s="1"/>
  <c r="J20"/>
  <c r="H20"/>
  <c r="C20"/>
  <c r="B20"/>
  <c r="A20"/>
  <c r="R19"/>
  <c r="Q19"/>
  <c r="P19"/>
  <c r="N19"/>
  <c r="K19"/>
  <c r="J19"/>
  <c r="H19"/>
  <c r="F19"/>
  <c r="L19" s="1"/>
  <c r="C19"/>
  <c r="B19"/>
  <c r="A19"/>
  <c r="R18"/>
  <c r="Q18"/>
  <c r="P18"/>
  <c r="N18"/>
  <c r="K18"/>
  <c r="J18"/>
  <c r="H18"/>
  <c r="F18"/>
  <c r="L18" s="1"/>
  <c r="C18"/>
  <c r="B18"/>
  <c r="A18"/>
  <c r="R17"/>
  <c r="Q17"/>
  <c r="P17"/>
  <c r="N17"/>
  <c r="K17"/>
  <c r="J17"/>
  <c r="H17"/>
  <c r="F17"/>
  <c r="L17" s="1"/>
  <c r="C17"/>
  <c r="B17"/>
  <c r="A17"/>
  <c r="R16"/>
  <c r="Q16"/>
  <c r="P16"/>
  <c r="N16"/>
  <c r="K16"/>
  <c r="J16"/>
  <c r="H16"/>
  <c r="F16"/>
  <c r="L16" s="1"/>
  <c r="C16"/>
  <c r="B16"/>
  <c r="A16"/>
  <c r="R15"/>
  <c r="Q15"/>
  <c r="P15"/>
  <c r="N15"/>
  <c r="K15"/>
  <c r="J15"/>
  <c r="H15"/>
  <c r="F15"/>
  <c r="L15" s="1"/>
  <c r="C15"/>
  <c r="B15"/>
  <c r="A15"/>
  <c r="R14"/>
  <c r="Q14"/>
  <c r="P14"/>
  <c r="N14"/>
  <c r="K14"/>
  <c r="J14"/>
  <c r="H14"/>
  <c r="F14"/>
  <c r="L14" s="1"/>
  <c r="C14"/>
  <c r="B14"/>
  <c r="A14"/>
  <c r="R13"/>
  <c r="Q13"/>
  <c r="P13"/>
  <c r="N13"/>
  <c r="K13"/>
  <c r="J13"/>
  <c r="H13"/>
  <c r="F13"/>
  <c r="L13" s="1"/>
  <c r="C13"/>
  <c r="B13"/>
  <c r="A13"/>
  <c r="R12"/>
  <c r="Q12"/>
  <c r="P12"/>
  <c r="N12"/>
  <c r="K12"/>
  <c r="J12"/>
  <c r="H12"/>
  <c r="F12"/>
  <c r="L12" s="1"/>
  <c r="C12"/>
  <c r="B12"/>
  <c r="A12"/>
  <c r="R11"/>
  <c r="Q11"/>
  <c r="P11"/>
  <c r="N11"/>
  <c r="K11"/>
  <c r="J11"/>
  <c r="H11"/>
  <c r="F11"/>
  <c r="L11" s="1"/>
  <c r="C11"/>
  <c r="B11"/>
  <c r="A11"/>
  <c r="R10"/>
  <c r="Q10"/>
  <c r="Q39" s="1"/>
  <c r="R39" s="1"/>
  <c r="P10"/>
  <c r="N10"/>
  <c r="K10"/>
  <c r="J10"/>
  <c r="H10"/>
  <c r="F10"/>
  <c r="L10" s="1"/>
  <c r="C10"/>
  <c r="B10"/>
  <c r="A10"/>
  <c r="I3"/>
  <c r="H3"/>
  <c r="I2"/>
  <c r="H2"/>
  <c r="L39" l="1"/>
  <c r="H39"/>
</calcChain>
</file>

<file path=xl/sharedStrings.xml><?xml version="1.0" encoding="utf-8"?>
<sst xmlns="http://schemas.openxmlformats.org/spreadsheetml/2006/main" count="31" uniqueCount="14">
  <si>
    <t>PELAYANAN KESEHATAN USIA PRODUKTIF  MENURUT JENIS KELAMIN, KECAMATAN, DAN PUSKESMAS</t>
  </si>
  <si>
    <t>NO</t>
  </si>
  <si>
    <t>KECAMATAN</t>
  </si>
  <si>
    <t>PUSKESMAS</t>
  </si>
  <si>
    <t>PENDUDUK USIA 15-59 TAHUN</t>
  </si>
  <si>
    <t>JUMLAH</t>
  </si>
  <si>
    <t>MENDAPAT PELAYANAN SKRINING KESEHATAN SESUAI STANDAR</t>
  </si>
  <si>
    <t>BERISIKO</t>
  </si>
  <si>
    <t>LAKI-LAKI</t>
  </si>
  <si>
    <t>PEREMPUAN</t>
  </si>
  <si>
    <t>LAKI-LAKI + PEREMPUAN</t>
  </si>
  <si>
    <t>%</t>
  </si>
  <si>
    <t>JUMLAH (KAB/KOTA)</t>
  </si>
  <si>
    <t>Sumber: Dinas Kesehatan Kabupaten Pekalongan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</si>
</sst>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0\ ;&quot; (&quot;#,##0.00\);&quot; -&quot;#\ ;@\ "/>
    <numFmt numFmtId="166" formatCode="&quot;$&quot;#,##0_);[Red]\(&quot;$&quot;#,##0\)"/>
    <numFmt numFmtId="167" formatCode="&quot;$&quot;#,##0.00_);[Red]\(&quot;$&quot;#,##0.00\)"/>
  </numFmts>
  <fonts count="12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3"/>
      <color rgb="FFFF000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/>
    <xf numFmtId="0" fontId="9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8" fillId="0" borderId="0"/>
    <xf numFmtId="0" fontId="1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 quotePrefix="1" applyFont="1" applyAlignment="1">
      <alignment horizontal="left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2" fillId="2" borderId="6" xfId="1" applyFont="1" applyFill="1" applyBorder="1" applyAlignment="1">
      <alignment vertical="center"/>
    </xf>
    <xf numFmtId="3" fontId="2" fillId="2" borderId="18" xfId="2" applyNumberFormat="1" applyFont="1" applyFill="1" applyBorder="1" applyAlignment="1">
      <alignment vertical="center"/>
    </xf>
    <xf numFmtId="164" fontId="2" fillId="2" borderId="18" xfId="2" applyNumberFormat="1" applyFont="1" applyFill="1" applyBorder="1" applyAlignment="1">
      <alignment vertical="center"/>
    </xf>
    <xf numFmtId="3" fontId="2" fillId="2" borderId="6" xfId="1" applyNumberFormat="1" applyFont="1" applyFill="1" applyBorder="1" applyAlignment="1">
      <alignment vertical="center"/>
    </xf>
    <xf numFmtId="164" fontId="2" fillId="2" borderId="6" xfId="1" applyNumberFormat="1" applyFont="1" applyFill="1" applyBorder="1" applyAlignment="1">
      <alignment vertical="center"/>
    </xf>
    <xf numFmtId="0" fontId="2" fillId="3" borderId="6" xfId="1" applyFont="1" applyFill="1" applyBorder="1" applyAlignment="1">
      <alignment vertical="center"/>
    </xf>
    <xf numFmtId="3" fontId="2" fillId="3" borderId="6" xfId="2" applyNumberFormat="1" applyFont="1" applyFill="1" applyBorder="1" applyAlignment="1">
      <alignment vertical="center"/>
    </xf>
    <xf numFmtId="164" fontId="2" fillId="3" borderId="6" xfId="2" applyNumberFormat="1" applyFont="1" applyFill="1" applyBorder="1" applyAlignment="1">
      <alignment vertical="center"/>
    </xf>
    <xf numFmtId="3" fontId="2" fillId="3" borderId="6" xfId="1" applyNumberFormat="1" applyFont="1" applyFill="1" applyBorder="1" applyAlignment="1">
      <alignment vertical="center"/>
    </xf>
    <xf numFmtId="164" fontId="2" fillId="3" borderId="6" xfId="1" applyNumberFormat="1" applyFont="1" applyFill="1" applyBorder="1" applyAlignment="1">
      <alignment vertical="center"/>
    </xf>
    <xf numFmtId="3" fontId="2" fillId="2" borderId="6" xfId="2" applyNumberFormat="1" applyFont="1" applyFill="1" applyBorder="1" applyAlignment="1">
      <alignment vertical="center"/>
    </xf>
    <xf numFmtId="164" fontId="2" fillId="2" borderId="6" xfId="2" applyNumberFormat="1" applyFont="1" applyFill="1" applyBorder="1" applyAlignment="1">
      <alignment vertical="center"/>
    </xf>
    <xf numFmtId="0" fontId="2" fillId="3" borderId="6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3" fontId="2" fillId="0" borderId="6" xfId="2" applyNumberFormat="1" applyFont="1" applyBorder="1" applyAlignment="1">
      <alignment vertical="center"/>
    </xf>
    <xf numFmtId="164" fontId="2" fillId="0" borderId="6" xfId="2" applyNumberFormat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0" borderId="19" xfId="1" quotePrefix="1" applyFont="1" applyBorder="1" applyAlignment="1">
      <alignment horizontal="left" vertical="center"/>
    </xf>
    <xf numFmtId="3" fontId="7" fillId="0" borderId="19" xfId="2" applyNumberFormat="1" applyFont="1" applyBorder="1" applyAlignment="1">
      <alignment vertical="center"/>
    </xf>
    <xf numFmtId="3" fontId="7" fillId="0" borderId="20" xfId="2" applyNumberFormat="1" applyFont="1" applyBorder="1" applyAlignment="1">
      <alignment vertical="center"/>
    </xf>
    <xf numFmtId="164" fontId="7" fillId="0" borderId="20" xfId="2" applyNumberFormat="1" applyFont="1" applyBorder="1" applyAlignment="1">
      <alignment vertical="center"/>
    </xf>
    <xf numFmtId="164" fontId="7" fillId="0" borderId="19" xfId="1" applyNumberFormat="1" applyFont="1" applyBorder="1" applyAlignment="1">
      <alignment vertical="center"/>
    </xf>
    <xf numFmtId="37" fontId="2" fillId="0" borderId="0" xfId="2" applyNumberFormat="1" applyFont="1" applyAlignment="1">
      <alignment vertical="center"/>
    </xf>
    <xf numFmtId="0" fontId="1" fillId="0" borderId="0" xfId="1" applyAlignment="1">
      <alignment vertical="center"/>
    </xf>
  </cellXfs>
  <cellStyles count="35">
    <cellStyle name="Comma [0] 2" xfId="3"/>
    <cellStyle name="Comma [0] 2 2" xfId="2"/>
    <cellStyle name="Comma [0] 3" xfId="4"/>
    <cellStyle name="Comma 10" xfId="5"/>
    <cellStyle name="Comma 11" xfId="6"/>
    <cellStyle name="Comma 12" xfId="7"/>
    <cellStyle name="Comma 13" xfId="8"/>
    <cellStyle name="Comma 14" xfId="9"/>
    <cellStyle name="Comma 15" xfId="10"/>
    <cellStyle name="Comma 16" xfId="11"/>
    <cellStyle name="Comma 17" xfId="12"/>
    <cellStyle name="Comma 18" xfId="13"/>
    <cellStyle name="Comma 19" xfId="14"/>
    <cellStyle name="Comma 2" xfId="15"/>
    <cellStyle name="Comma 2 2" xfId="16"/>
    <cellStyle name="Comma 20" xfId="17"/>
    <cellStyle name="Comma 22" xfId="18"/>
    <cellStyle name="Comma 3" xfId="19"/>
    <cellStyle name="Comma 4" xfId="20"/>
    <cellStyle name="Comma 5" xfId="21"/>
    <cellStyle name="Comma 6" xfId="22"/>
    <cellStyle name="Comma 7" xfId="23"/>
    <cellStyle name="Comma 8" xfId="24"/>
    <cellStyle name="Comma 9" xfId="25"/>
    <cellStyle name="Excel Built-in Comma" xfId="26"/>
    <cellStyle name="Excel Built-in Normal" xfId="27"/>
    <cellStyle name="Millares [0]_Well Timing" xfId="28"/>
    <cellStyle name="Millares_Well Timing" xfId="29"/>
    <cellStyle name="Moneda [0]_Well Timing" xfId="30"/>
    <cellStyle name="Moneda_Well Timing" xfId="31"/>
    <cellStyle name="Normal" xfId="0" builtinId="0"/>
    <cellStyle name="Normal 2" xfId="1"/>
    <cellStyle name="Normal 3" xfId="32"/>
    <cellStyle name="Normal 4" xfId="33"/>
    <cellStyle name="Percent 3" xfId="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k%202021/Template%20OPD%20Terbaru/OPD/Dinkes/Profil%20Kesehatan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3"/>
      <sheetName val="3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>
        <row r="5">
          <cell r="E5" t="str">
            <v>KABUPATEN/KOTA</v>
          </cell>
          <cell r="F5" t="str">
            <v xml:space="preserve">PEKALONGAN 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Kandangserang</v>
          </cell>
          <cell r="C9" t="str">
            <v>Kandangserang</v>
          </cell>
        </row>
        <row r="10">
          <cell r="A10">
            <v>2</v>
          </cell>
          <cell r="B10" t="str">
            <v>Paninggaran</v>
          </cell>
          <cell r="C10" t="str">
            <v>Paninggaran</v>
          </cell>
        </row>
        <row r="11">
          <cell r="A11">
            <v>3</v>
          </cell>
          <cell r="B11" t="str">
            <v>Lebakbarang</v>
          </cell>
          <cell r="C11" t="str">
            <v>Lebakbarang</v>
          </cell>
        </row>
        <row r="12">
          <cell r="A12">
            <v>4</v>
          </cell>
          <cell r="B12" t="str">
            <v>Petungkriyono</v>
          </cell>
          <cell r="C12" t="str">
            <v>Petungkriyono</v>
          </cell>
        </row>
        <row r="13">
          <cell r="A13">
            <v>5</v>
          </cell>
          <cell r="B13" t="str">
            <v>Talun</v>
          </cell>
          <cell r="C13" t="str">
            <v>Talun</v>
          </cell>
        </row>
        <row r="14">
          <cell r="A14">
            <v>6</v>
          </cell>
          <cell r="B14" t="str">
            <v>Doro</v>
          </cell>
          <cell r="C14" t="str">
            <v>Doro 1</v>
          </cell>
        </row>
        <row r="15">
          <cell r="A15">
            <v>7</v>
          </cell>
          <cell r="C15" t="str">
            <v>Doro 2</v>
          </cell>
        </row>
        <row r="16">
          <cell r="A16">
            <v>8</v>
          </cell>
          <cell r="B16" t="str">
            <v>Karanganyar</v>
          </cell>
          <cell r="C16" t="str">
            <v>Karanganyar</v>
          </cell>
        </row>
        <row r="17">
          <cell r="A17">
            <v>9</v>
          </cell>
          <cell r="B17" t="str">
            <v>Kajen</v>
          </cell>
          <cell r="C17" t="str">
            <v>Kajen 1</v>
          </cell>
        </row>
        <row r="18">
          <cell r="A18">
            <v>10</v>
          </cell>
          <cell r="C18" t="str">
            <v>Kajen 2</v>
          </cell>
        </row>
        <row r="19">
          <cell r="A19">
            <v>11</v>
          </cell>
          <cell r="B19" t="str">
            <v>Kesesi</v>
          </cell>
          <cell r="C19" t="str">
            <v>Kesesi 1</v>
          </cell>
        </row>
        <row r="20">
          <cell r="A20">
            <v>12</v>
          </cell>
          <cell r="C20" t="str">
            <v>Kesesi 2</v>
          </cell>
        </row>
        <row r="21">
          <cell r="A21">
            <v>13</v>
          </cell>
          <cell r="B21" t="str">
            <v>Sragi</v>
          </cell>
          <cell r="C21" t="str">
            <v>Sragi 1</v>
          </cell>
        </row>
        <row r="22">
          <cell r="A22">
            <v>14</v>
          </cell>
          <cell r="C22" t="str">
            <v>Sragi 2</v>
          </cell>
        </row>
        <row r="23">
          <cell r="A23">
            <v>15</v>
          </cell>
          <cell r="B23" t="str">
            <v>Siwalan</v>
          </cell>
          <cell r="C23" t="str">
            <v>Siwalan</v>
          </cell>
        </row>
        <row r="24">
          <cell r="A24">
            <v>16</v>
          </cell>
          <cell r="B24" t="str">
            <v>Bojong</v>
          </cell>
          <cell r="C24" t="str">
            <v>Bojong 1</v>
          </cell>
        </row>
        <row r="25">
          <cell r="A25">
            <v>17</v>
          </cell>
          <cell r="C25" t="str">
            <v>Bojong 2</v>
          </cell>
        </row>
        <row r="26">
          <cell r="A26">
            <v>18</v>
          </cell>
          <cell r="B26" t="str">
            <v>Wonopringgo</v>
          </cell>
          <cell r="C26" t="str">
            <v>Wonopringgo</v>
          </cell>
        </row>
        <row r="27">
          <cell r="A27">
            <v>19</v>
          </cell>
          <cell r="B27" t="str">
            <v xml:space="preserve">Kedungwuni </v>
          </cell>
          <cell r="C27" t="str">
            <v>Kedungwuni 1</v>
          </cell>
        </row>
        <row r="28">
          <cell r="A28">
            <v>20</v>
          </cell>
          <cell r="C28" t="str">
            <v>Kedungwuni 2</v>
          </cell>
        </row>
        <row r="29">
          <cell r="A29">
            <v>21</v>
          </cell>
          <cell r="B29" t="str">
            <v>Karangdadap</v>
          </cell>
          <cell r="C29" t="str">
            <v>Karangdadap</v>
          </cell>
        </row>
        <row r="30">
          <cell r="A30">
            <v>22</v>
          </cell>
          <cell r="B30" t="str">
            <v>Buaran</v>
          </cell>
          <cell r="C30" t="str">
            <v>Buaran</v>
          </cell>
        </row>
        <row r="31">
          <cell r="A31">
            <v>23</v>
          </cell>
          <cell r="B31" t="str">
            <v xml:space="preserve">Tirto </v>
          </cell>
          <cell r="C31" t="str">
            <v>Tirto 1</v>
          </cell>
        </row>
        <row r="32">
          <cell r="A32">
            <v>24</v>
          </cell>
          <cell r="C32" t="str">
            <v>Tirto 2</v>
          </cell>
        </row>
        <row r="33">
          <cell r="A33">
            <v>25</v>
          </cell>
          <cell r="B33" t="str">
            <v>Wiradesa</v>
          </cell>
          <cell r="C33" t="str">
            <v>Wiradesa</v>
          </cell>
        </row>
        <row r="34">
          <cell r="A34">
            <v>26</v>
          </cell>
          <cell r="B34" t="str">
            <v>Wonokerto</v>
          </cell>
          <cell r="C34" t="str">
            <v>Wonokerto 1</v>
          </cell>
        </row>
        <row r="35">
          <cell r="C35" t="str">
            <v>Wonokerto 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R41"/>
  <sheetViews>
    <sheetView tabSelected="1" topLeftCell="A10" zoomScale="60" zoomScaleNormal="60" workbookViewId="0">
      <selection activeCell="D18" sqref="D18"/>
    </sheetView>
  </sheetViews>
  <sheetFormatPr defaultRowHeight="15"/>
  <cols>
    <col min="1" max="1" width="5.7109375" style="2" customWidth="1"/>
    <col min="2" max="3" width="21.7109375" style="2" customWidth="1"/>
    <col min="4" max="18" width="13.7109375" style="2" customWidth="1"/>
    <col min="19" max="16384" width="9.140625" style="2"/>
  </cols>
  <sheetData>
    <row r="1" spans="1:18" s="5" customFormat="1" ht="16.5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</row>
    <row r="2" spans="1:18" s="5" customFormat="1" ht="16.5">
      <c r="B2" s="6"/>
      <c r="H2" s="6" t="str">
        <f>'[1]1'!E5</f>
        <v>KABUPATEN/KOTA</v>
      </c>
      <c r="I2" s="7" t="str">
        <f>'[1]1'!F5</f>
        <v xml:space="preserve">PEKALONGAN </v>
      </c>
      <c r="J2" s="3"/>
      <c r="K2" s="3"/>
      <c r="L2" s="3"/>
      <c r="N2" s="6"/>
      <c r="O2" s="7"/>
      <c r="P2" s="3"/>
      <c r="Q2" s="3"/>
      <c r="R2" s="3"/>
    </row>
    <row r="3" spans="1:18" s="5" customFormat="1" ht="16.5">
      <c r="B3" s="6"/>
      <c r="C3" s="6"/>
      <c r="H3" s="6" t="str">
        <f>'[1]1'!E6</f>
        <v xml:space="preserve">TAHUN </v>
      </c>
      <c r="I3" s="7">
        <f>'[1]1'!F6</f>
        <v>2020</v>
      </c>
      <c r="J3" s="3"/>
      <c r="K3" s="3"/>
      <c r="L3" s="3"/>
      <c r="N3" s="6"/>
      <c r="O3" s="7"/>
      <c r="P3" s="3"/>
      <c r="Q3" s="3"/>
      <c r="R3" s="3"/>
    </row>
    <row r="4" spans="1:18" ht="15.75" thickBot="1">
      <c r="D4" s="8"/>
      <c r="E4" s="8"/>
      <c r="F4" s="8"/>
    </row>
    <row r="5" spans="1:18" ht="15" customHeight="1">
      <c r="A5" s="9" t="s">
        <v>1</v>
      </c>
      <c r="B5" s="9" t="s">
        <v>2</v>
      </c>
      <c r="C5" s="9" t="s">
        <v>3</v>
      </c>
      <c r="D5" s="10" t="s">
        <v>4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1:18" ht="21.75" customHeight="1">
      <c r="A6" s="13"/>
      <c r="B6" s="13"/>
      <c r="C6" s="13"/>
      <c r="D6" s="14" t="s">
        <v>5</v>
      </c>
      <c r="E6" s="15"/>
      <c r="F6" s="16"/>
      <c r="G6" s="17" t="s">
        <v>6</v>
      </c>
      <c r="H6" s="18"/>
      <c r="I6" s="18"/>
      <c r="J6" s="18"/>
      <c r="K6" s="18"/>
      <c r="L6" s="18"/>
      <c r="M6" s="17" t="s">
        <v>7</v>
      </c>
      <c r="N6" s="18"/>
      <c r="O6" s="18"/>
      <c r="P6" s="18"/>
      <c r="Q6" s="18"/>
      <c r="R6" s="19"/>
    </row>
    <row r="7" spans="1:18" ht="24" customHeight="1">
      <c r="A7" s="13"/>
      <c r="B7" s="13"/>
      <c r="C7" s="13"/>
      <c r="D7" s="20"/>
      <c r="E7" s="21"/>
      <c r="F7" s="22"/>
      <c r="G7" s="23" t="s">
        <v>8</v>
      </c>
      <c r="H7" s="23"/>
      <c r="I7" s="23" t="s">
        <v>9</v>
      </c>
      <c r="J7" s="23"/>
      <c r="K7" s="23" t="s">
        <v>10</v>
      </c>
      <c r="L7" s="23"/>
      <c r="M7" s="23" t="s">
        <v>8</v>
      </c>
      <c r="N7" s="23"/>
      <c r="O7" s="23" t="s">
        <v>9</v>
      </c>
      <c r="P7" s="23"/>
      <c r="Q7" s="23" t="s">
        <v>10</v>
      </c>
      <c r="R7" s="23"/>
    </row>
    <row r="8" spans="1:18" ht="37.5" customHeight="1">
      <c r="A8" s="13"/>
      <c r="B8" s="13"/>
      <c r="C8" s="13"/>
      <c r="D8" s="24" t="s">
        <v>8</v>
      </c>
      <c r="E8" s="24" t="s">
        <v>9</v>
      </c>
      <c r="F8" s="25" t="s">
        <v>10</v>
      </c>
      <c r="G8" s="26" t="s">
        <v>5</v>
      </c>
      <c r="H8" s="26" t="s">
        <v>11</v>
      </c>
      <c r="I8" s="26" t="s">
        <v>5</v>
      </c>
      <c r="J8" s="26" t="s">
        <v>11</v>
      </c>
      <c r="K8" s="26" t="s">
        <v>5</v>
      </c>
      <c r="L8" s="26" t="s">
        <v>11</v>
      </c>
      <c r="M8" s="26" t="s">
        <v>5</v>
      </c>
      <c r="N8" s="26" t="s">
        <v>11</v>
      </c>
      <c r="O8" s="26" t="s">
        <v>5</v>
      </c>
      <c r="P8" s="26" t="s">
        <v>11</v>
      </c>
      <c r="Q8" s="26" t="s">
        <v>5</v>
      </c>
      <c r="R8" s="26" t="s">
        <v>11</v>
      </c>
    </row>
    <row r="9" spans="1:18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  <c r="P9" s="27">
        <v>16</v>
      </c>
      <c r="Q9" s="27">
        <v>17</v>
      </c>
      <c r="R9" s="27">
        <v>18</v>
      </c>
    </row>
    <row r="10" spans="1:18">
      <c r="A10" s="28">
        <f>'[1]9'!A9</f>
        <v>1</v>
      </c>
      <c r="B10" s="28" t="str">
        <f>'[1]9'!B9</f>
        <v>Kandangserang</v>
      </c>
      <c r="C10" s="28" t="str">
        <f>'[1]9'!C9</f>
        <v>Kandangserang</v>
      </c>
      <c r="D10" s="29">
        <v>18676</v>
      </c>
      <c r="E10" s="29">
        <v>18847</v>
      </c>
      <c r="F10" s="29">
        <f>SUM(D10:E10)</f>
        <v>37523</v>
      </c>
      <c r="G10" s="29">
        <v>10467</v>
      </c>
      <c r="H10" s="30">
        <f>G10/D10*100</f>
        <v>56.045191689869355</v>
      </c>
      <c r="I10" s="29">
        <v>10892</v>
      </c>
      <c r="J10" s="30">
        <f t="shared" ref="J10:J36" si="0">I10/E10*100</f>
        <v>57.791690985302701</v>
      </c>
      <c r="K10" s="29">
        <f>SUM(G10,I10)</f>
        <v>21359</v>
      </c>
      <c r="L10" s="30">
        <f t="shared" ref="L10:L36" si="1">K10/F10*100</f>
        <v>56.922420915172026</v>
      </c>
      <c r="M10" s="31">
        <v>4428</v>
      </c>
      <c r="N10" s="32">
        <f>M10/G10*100</f>
        <v>42.304385210662083</v>
      </c>
      <c r="O10" s="31">
        <v>6230</v>
      </c>
      <c r="P10" s="32">
        <f>O10/I10*100</f>
        <v>57.197943444730079</v>
      </c>
      <c r="Q10" s="31">
        <f>SUM(M10,O10)</f>
        <v>10658</v>
      </c>
      <c r="R10" s="32">
        <f>Q10/K10*100</f>
        <v>49.899339856734862</v>
      </c>
    </row>
    <row r="11" spans="1:18">
      <c r="A11" s="33">
        <f>'[1]9'!A10</f>
        <v>2</v>
      </c>
      <c r="B11" s="33" t="str">
        <f>'[1]9'!B10</f>
        <v>Paninggaran</v>
      </c>
      <c r="C11" s="33" t="str">
        <f>'[1]9'!C10</f>
        <v>Paninggaran</v>
      </c>
      <c r="D11" s="34">
        <v>0</v>
      </c>
      <c r="E11" s="34">
        <v>0</v>
      </c>
      <c r="F11" s="34">
        <f t="shared" ref="F11:F36" si="2">SUM(D11:E11)</f>
        <v>0</v>
      </c>
      <c r="G11" s="34">
        <v>0</v>
      </c>
      <c r="H11" s="35" t="e">
        <f t="shared" ref="H11:H36" si="3">G11/D11*100</f>
        <v>#DIV/0!</v>
      </c>
      <c r="I11" s="34">
        <v>0</v>
      </c>
      <c r="J11" s="35" t="e">
        <f t="shared" si="0"/>
        <v>#DIV/0!</v>
      </c>
      <c r="K11" s="34">
        <f t="shared" ref="K11:K39" si="4">SUM(G11,I11)</f>
        <v>0</v>
      </c>
      <c r="L11" s="35" t="e">
        <f t="shared" si="1"/>
        <v>#DIV/0!</v>
      </c>
      <c r="M11" s="36">
        <v>0</v>
      </c>
      <c r="N11" s="37" t="e">
        <f>M11/G11*100</f>
        <v>#DIV/0!</v>
      </c>
      <c r="O11" s="36">
        <v>0</v>
      </c>
      <c r="P11" s="37" t="e">
        <f t="shared" ref="N11:R30" si="5">O11/I11*100</f>
        <v>#DIV/0!</v>
      </c>
      <c r="Q11" s="36">
        <f t="shared" ref="Q11:Q19" si="6">SUM(M11,O11)</f>
        <v>0</v>
      </c>
      <c r="R11" s="37" t="e">
        <f t="shared" si="5"/>
        <v>#DIV/0!</v>
      </c>
    </row>
    <row r="12" spans="1:18">
      <c r="A12" s="28">
        <f>'[1]9'!A11</f>
        <v>3</v>
      </c>
      <c r="B12" s="28" t="str">
        <f>'[1]9'!B11</f>
        <v>Lebakbarang</v>
      </c>
      <c r="C12" s="28" t="str">
        <f>'[1]9'!C11</f>
        <v>Lebakbarang</v>
      </c>
      <c r="D12" s="38">
        <v>2907</v>
      </c>
      <c r="E12" s="38">
        <v>3026</v>
      </c>
      <c r="F12" s="38">
        <f t="shared" si="2"/>
        <v>5933</v>
      </c>
      <c r="G12" s="38">
        <v>2123</v>
      </c>
      <c r="H12" s="39">
        <f t="shared" si="3"/>
        <v>73.030615755073953</v>
      </c>
      <c r="I12" s="38">
        <v>2154</v>
      </c>
      <c r="J12" s="39">
        <f t="shared" si="0"/>
        <v>71.183079973562457</v>
      </c>
      <c r="K12" s="38">
        <f t="shared" si="4"/>
        <v>4277</v>
      </c>
      <c r="L12" s="39">
        <f>K12/F12*100</f>
        <v>72.088319568515075</v>
      </c>
      <c r="M12" s="31">
        <v>245</v>
      </c>
      <c r="N12" s="32">
        <f t="shared" si="5"/>
        <v>11.540273198304286</v>
      </c>
      <c r="O12" s="31">
        <v>288</v>
      </c>
      <c r="P12" s="32">
        <f>O12/I12*100</f>
        <v>13.370473537604457</v>
      </c>
      <c r="Q12" s="31">
        <f t="shared" si="6"/>
        <v>533</v>
      </c>
      <c r="R12" s="32">
        <f>Q12/K12*100</f>
        <v>12.462006079027356</v>
      </c>
    </row>
    <row r="13" spans="1:18">
      <c r="A13" s="33">
        <f>'[1]9'!A12</f>
        <v>4</v>
      </c>
      <c r="B13" s="33" t="str">
        <f>'[1]9'!B12</f>
        <v>Petungkriyono</v>
      </c>
      <c r="C13" s="33" t="str">
        <f>'[1]9'!C12</f>
        <v>Petungkriyono</v>
      </c>
      <c r="D13" s="34">
        <v>0</v>
      </c>
      <c r="E13" s="34">
        <v>0</v>
      </c>
      <c r="F13" s="34">
        <f>SUM(D13:E13)</f>
        <v>0</v>
      </c>
      <c r="G13" s="34">
        <v>0</v>
      </c>
      <c r="H13" s="35" t="e">
        <f t="shared" si="3"/>
        <v>#DIV/0!</v>
      </c>
      <c r="I13" s="34">
        <v>0</v>
      </c>
      <c r="J13" s="35" t="e">
        <f t="shared" si="0"/>
        <v>#DIV/0!</v>
      </c>
      <c r="K13" s="34">
        <f t="shared" si="4"/>
        <v>0</v>
      </c>
      <c r="L13" s="35" t="e">
        <f t="shared" si="1"/>
        <v>#DIV/0!</v>
      </c>
      <c r="M13" s="36">
        <v>0</v>
      </c>
      <c r="N13" s="37" t="e">
        <f t="shared" si="5"/>
        <v>#DIV/0!</v>
      </c>
      <c r="O13" s="36">
        <v>0</v>
      </c>
      <c r="P13" s="37" t="e">
        <f t="shared" si="5"/>
        <v>#DIV/0!</v>
      </c>
      <c r="Q13" s="36">
        <f t="shared" si="6"/>
        <v>0</v>
      </c>
      <c r="R13" s="37" t="e">
        <f t="shared" si="5"/>
        <v>#DIV/0!</v>
      </c>
    </row>
    <row r="14" spans="1:18">
      <c r="A14" s="33">
        <f>'[1]9'!A13</f>
        <v>5</v>
      </c>
      <c r="B14" s="33" t="str">
        <f>'[1]9'!B13</f>
        <v>Talun</v>
      </c>
      <c r="C14" s="33" t="str">
        <f>'[1]9'!C13</f>
        <v>Talun</v>
      </c>
      <c r="D14" s="34">
        <v>0</v>
      </c>
      <c r="E14" s="34">
        <v>0</v>
      </c>
      <c r="F14" s="34">
        <f t="shared" si="2"/>
        <v>0</v>
      </c>
      <c r="G14" s="34">
        <v>0</v>
      </c>
      <c r="H14" s="35" t="e">
        <f t="shared" si="3"/>
        <v>#DIV/0!</v>
      </c>
      <c r="I14" s="34">
        <v>0</v>
      </c>
      <c r="J14" s="35" t="e">
        <f t="shared" si="0"/>
        <v>#DIV/0!</v>
      </c>
      <c r="K14" s="34">
        <f t="shared" si="4"/>
        <v>0</v>
      </c>
      <c r="L14" s="35" t="e">
        <f t="shared" si="1"/>
        <v>#DIV/0!</v>
      </c>
      <c r="M14" s="36">
        <v>0</v>
      </c>
      <c r="N14" s="37" t="e">
        <f t="shared" si="5"/>
        <v>#DIV/0!</v>
      </c>
      <c r="O14" s="36">
        <v>0</v>
      </c>
      <c r="P14" s="37" t="e">
        <f t="shared" si="5"/>
        <v>#DIV/0!</v>
      </c>
      <c r="Q14" s="36">
        <f t="shared" si="6"/>
        <v>0</v>
      </c>
      <c r="R14" s="37" t="e">
        <f t="shared" si="5"/>
        <v>#DIV/0!</v>
      </c>
    </row>
    <row r="15" spans="1:18">
      <c r="A15" s="28">
        <f>'[1]9'!A14</f>
        <v>6</v>
      </c>
      <c r="B15" s="28" t="str">
        <f>'[1]9'!B14</f>
        <v>Doro</v>
      </c>
      <c r="C15" s="28" t="str">
        <f>'[1]9'!C14</f>
        <v>Doro 1</v>
      </c>
      <c r="D15" s="38">
        <v>853</v>
      </c>
      <c r="E15" s="38">
        <v>8592</v>
      </c>
      <c r="F15" s="38">
        <f t="shared" si="2"/>
        <v>9445</v>
      </c>
      <c r="G15" s="38">
        <v>46</v>
      </c>
      <c r="H15" s="39">
        <f t="shared" si="3"/>
        <v>5.3927315357561545</v>
      </c>
      <c r="I15" s="38">
        <v>2600</v>
      </c>
      <c r="J15" s="39">
        <f t="shared" si="0"/>
        <v>30.260707635009311</v>
      </c>
      <c r="K15" s="38">
        <f t="shared" si="4"/>
        <v>2646</v>
      </c>
      <c r="L15" s="39">
        <f t="shared" si="1"/>
        <v>28.014822657490733</v>
      </c>
      <c r="M15" s="31">
        <v>880</v>
      </c>
      <c r="N15" s="32">
        <f t="shared" si="5"/>
        <v>1913.0434782608695</v>
      </c>
      <c r="O15" s="31">
        <v>884</v>
      </c>
      <c r="P15" s="32">
        <f t="shared" si="5"/>
        <v>34</v>
      </c>
      <c r="Q15" s="31">
        <f t="shared" si="6"/>
        <v>1764</v>
      </c>
      <c r="R15" s="32">
        <f t="shared" si="5"/>
        <v>66.666666666666657</v>
      </c>
    </row>
    <row r="16" spans="1:18">
      <c r="A16" s="28">
        <f>'[1]9'!A15</f>
        <v>7</v>
      </c>
      <c r="B16" s="28">
        <f>'[1]9'!B15</f>
        <v>0</v>
      </c>
      <c r="C16" s="28" t="str">
        <f>'[1]9'!C15</f>
        <v>Doro 2</v>
      </c>
      <c r="D16" s="38">
        <v>6435</v>
      </c>
      <c r="E16" s="38">
        <v>8843</v>
      </c>
      <c r="F16" s="38">
        <f>SUM(D16:E16)</f>
        <v>15278</v>
      </c>
      <c r="G16" s="38">
        <v>4093</v>
      </c>
      <c r="H16" s="39">
        <f t="shared" si="3"/>
        <v>63.605283605283603</v>
      </c>
      <c r="I16" s="38">
        <v>4476</v>
      </c>
      <c r="J16" s="39">
        <f t="shared" si="0"/>
        <v>50.61630668325229</v>
      </c>
      <c r="K16" s="38">
        <f t="shared" si="4"/>
        <v>8569</v>
      </c>
      <c r="L16" s="39">
        <f t="shared" si="1"/>
        <v>56.087184186411832</v>
      </c>
      <c r="M16" s="31">
        <v>1919</v>
      </c>
      <c r="N16" s="32">
        <f t="shared" si="5"/>
        <v>46.884925482531152</v>
      </c>
      <c r="O16" s="31">
        <v>2843</v>
      </c>
      <c r="P16" s="32">
        <f t="shared" si="5"/>
        <v>63.516532618409293</v>
      </c>
      <c r="Q16" s="31">
        <f t="shared" si="6"/>
        <v>4762</v>
      </c>
      <c r="R16" s="32">
        <f t="shared" si="5"/>
        <v>55.572412183451981</v>
      </c>
    </row>
    <row r="17" spans="1:18">
      <c r="A17" s="33">
        <f>'[1]9'!A16</f>
        <v>8</v>
      </c>
      <c r="B17" s="33" t="str">
        <f>'[1]9'!B16</f>
        <v>Karanganyar</v>
      </c>
      <c r="C17" s="33" t="str">
        <f>'[1]9'!C16</f>
        <v>Karanganyar</v>
      </c>
      <c r="D17" s="34">
        <v>0</v>
      </c>
      <c r="E17" s="34">
        <v>0</v>
      </c>
      <c r="F17" s="34">
        <f t="shared" si="2"/>
        <v>0</v>
      </c>
      <c r="G17" s="34">
        <v>0</v>
      </c>
      <c r="H17" s="35" t="e">
        <f t="shared" si="3"/>
        <v>#DIV/0!</v>
      </c>
      <c r="I17" s="34">
        <v>0</v>
      </c>
      <c r="J17" s="35" t="e">
        <f>I17/E17*100</f>
        <v>#DIV/0!</v>
      </c>
      <c r="K17" s="34">
        <f t="shared" si="4"/>
        <v>0</v>
      </c>
      <c r="L17" s="35" t="e">
        <f t="shared" si="1"/>
        <v>#DIV/0!</v>
      </c>
      <c r="M17" s="36"/>
      <c r="N17" s="37" t="e">
        <f t="shared" si="5"/>
        <v>#DIV/0!</v>
      </c>
      <c r="O17" s="36"/>
      <c r="P17" s="37" t="e">
        <f t="shared" si="5"/>
        <v>#DIV/0!</v>
      </c>
      <c r="Q17" s="36">
        <f t="shared" si="6"/>
        <v>0</v>
      </c>
      <c r="R17" s="37" t="e">
        <f>Q17/K17*100</f>
        <v>#DIV/0!</v>
      </c>
    </row>
    <row r="18" spans="1:18">
      <c r="A18" s="33">
        <f>'[1]9'!A17</f>
        <v>9</v>
      </c>
      <c r="B18" s="33" t="str">
        <f>'[1]9'!B17</f>
        <v>Kajen</v>
      </c>
      <c r="C18" s="33" t="str">
        <f>'[1]9'!C17</f>
        <v>Kajen 1</v>
      </c>
      <c r="D18" s="34">
        <v>0</v>
      </c>
      <c r="E18" s="34">
        <v>0</v>
      </c>
      <c r="F18" s="34">
        <f t="shared" si="2"/>
        <v>0</v>
      </c>
      <c r="G18" s="34">
        <v>0</v>
      </c>
      <c r="H18" s="35" t="e">
        <f t="shared" si="3"/>
        <v>#DIV/0!</v>
      </c>
      <c r="I18" s="34">
        <v>0</v>
      </c>
      <c r="J18" s="35" t="e">
        <f t="shared" si="0"/>
        <v>#DIV/0!</v>
      </c>
      <c r="K18" s="34">
        <f t="shared" si="4"/>
        <v>0</v>
      </c>
      <c r="L18" s="35" t="e">
        <f t="shared" si="1"/>
        <v>#DIV/0!</v>
      </c>
      <c r="M18" s="36">
        <v>0</v>
      </c>
      <c r="N18" s="37" t="e">
        <f t="shared" si="5"/>
        <v>#DIV/0!</v>
      </c>
      <c r="O18" s="36">
        <v>0</v>
      </c>
      <c r="P18" s="37" t="e">
        <f t="shared" si="5"/>
        <v>#DIV/0!</v>
      </c>
      <c r="Q18" s="36">
        <f t="shared" si="6"/>
        <v>0</v>
      </c>
      <c r="R18" s="37" t="e">
        <f t="shared" si="5"/>
        <v>#DIV/0!</v>
      </c>
    </row>
    <row r="19" spans="1:18">
      <c r="A19" s="33">
        <f>'[1]9'!A18</f>
        <v>10</v>
      </c>
      <c r="B19" s="33">
        <f>'[1]9'!B18</f>
        <v>0</v>
      </c>
      <c r="C19" s="33" t="str">
        <f>'[1]9'!C18</f>
        <v>Kajen 2</v>
      </c>
      <c r="D19" s="34">
        <v>0</v>
      </c>
      <c r="E19" s="34">
        <v>0</v>
      </c>
      <c r="F19" s="34">
        <f t="shared" si="2"/>
        <v>0</v>
      </c>
      <c r="G19" s="34">
        <v>0</v>
      </c>
      <c r="H19" s="35" t="e">
        <f t="shared" si="3"/>
        <v>#DIV/0!</v>
      </c>
      <c r="I19" s="34">
        <v>0</v>
      </c>
      <c r="J19" s="35" t="e">
        <f t="shared" si="0"/>
        <v>#DIV/0!</v>
      </c>
      <c r="K19" s="34">
        <f t="shared" si="4"/>
        <v>0</v>
      </c>
      <c r="L19" s="35" t="e">
        <f t="shared" si="1"/>
        <v>#DIV/0!</v>
      </c>
      <c r="M19" s="36">
        <v>0</v>
      </c>
      <c r="N19" s="37" t="e">
        <f t="shared" si="5"/>
        <v>#DIV/0!</v>
      </c>
      <c r="O19" s="36">
        <v>0</v>
      </c>
      <c r="P19" s="37" t="e">
        <f t="shared" si="5"/>
        <v>#DIV/0!</v>
      </c>
      <c r="Q19" s="36">
        <f t="shared" si="6"/>
        <v>0</v>
      </c>
      <c r="R19" s="37" t="e">
        <f t="shared" si="5"/>
        <v>#DIV/0!</v>
      </c>
    </row>
    <row r="20" spans="1:18">
      <c r="A20" s="28">
        <f>'[1]9'!A19</f>
        <v>11</v>
      </c>
      <c r="B20" s="28" t="str">
        <f>'[1]9'!B19</f>
        <v>Kesesi</v>
      </c>
      <c r="C20" s="28" t="str">
        <f>'[1]9'!C19</f>
        <v>Kesesi 1</v>
      </c>
      <c r="D20" s="38">
        <v>22038</v>
      </c>
      <c r="E20" s="38">
        <v>24902</v>
      </c>
      <c r="F20" s="38">
        <v>46940</v>
      </c>
      <c r="G20" s="38">
        <v>0</v>
      </c>
      <c r="H20" s="39">
        <f>G20/D20*100</f>
        <v>0</v>
      </c>
      <c r="I20" s="38">
        <v>0</v>
      </c>
      <c r="J20" s="39">
        <f t="shared" si="0"/>
        <v>0</v>
      </c>
      <c r="K20" s="38">
        <f t="shared" si="4"/>
        <v>0</v>
      </c>
      <c r="L20" s="39">
        <f>K20/F20*100</f>
        <v>0</v>
      </c>
      <c r="M20" s="31">
        <v>0</v>
      </c>
      <c r="N20" s="32" t="e">
        <f t="shared" si="5"/>
        <v>#DIV/0!</v>
      </c>
      <c r="O20" s="31">
        <v>0</v>
      </c>
      <c r="P20" s="32" t="e">
        <f t="shared" si="5"/>
        <v>#DIV/0!</v>
      </c>
      <c r="Q20" s="31">
        <f>SUM(M20,O20)</f>
        <v>0</v>
      </c>
      <c r="R20" s="32" t="e">
        <f t="shared" si="5"/>
        <v>#DIV/0!</v>
      </c>
    </row>
    <row r="21" spans="1:18">
      <c r="A21" s="28">
        <f>'[1]9'!A20</f>
        <v>12</v>
      </c>
      <c r="B21" s="28">
        <f>'[1]9'!B20</f>
        <v>0</v>
      </c>
      <c r="C21" s="28" t="str">
        <f>'[1]9'!C20</f>
        <v>Kesesi 2</v>
      </c>
      <c r="D21" s="38">
        <v>7648</v>
      </c>
      <c r="E21" s="38">
        <v>9037</v>
      </c>
      <c r="F21" s="38">
        <f t="shared" si="2"/>
        <v>16685</v>
      </c>
      <c r="G21" s="38">
        <v>754</v>
      </c>
      <c r="H21" s="39">
        <f t="shared" si="3"/>
        <v>9.8587866108786617</v>
      </c>
      <c r="I21" s="38">
        <v>3243</v>
      </c>
      <c r="J21" s="39">
        <f t="shared" si="0"/>
        <v>35.885802810667258</v>
      </c>
      <c r="K21" s="38">
        <f t="shared" si="4"/>
        <v>3997</v>
      </c>
      <c r="L21" s="39">
        <f t="shared" si="1"/>
        <v>23.955648786335033</v>
      </c>
      <c r="M21" s="31">
        <v>175</v>
      </c>
      <c r="N21" s="32">
        <f t="shared" si="5"/>
        <v>23.209549071618039</v>
      </c>
      <c r="O21" s="31">
        <v>656</v>
      </c>
      <c r="P21" s="32">
        <f t="shared" si="5"/>
        <v>20.228183780450202</v>
      </c>
      <c r="Q21" s="31">
        <f t="shared" ref="Q21:Q36" si="7">SUM(M21,O21)</f>
        <v>831</v>
      </c>
      <c r="R21" s="32">
        <f t="shared" si="5"/>
        <v>20.790592944708528</v>
      </c>
    </row>
    <row r="22" spans="1:18">
      <c r="A22" s="33">
        <f>'[1]9'!A21</f>
        <v>13</v>
      </c>
      <c r="B22" s="33" t="str">
        <f>'[1]9'!B21</f>
        <v>Sragi</v>
      </c>
      <c r="C22" s="33" t="str">
        <f>'[1]9'!C21</f>
        <v>Sragi 1</v>
      </c>
      <c r="D22" s="34">
        <v>0</v>
      </c>
      <c r="E22" s="34">
        <v>0</v>
      </c>
      <c r="F22" s="34">
        <f t="shared" si="2"/>
        <v>0</v>
      </c>
      <c r="G22" s="34">
        <v>0</v>
      </c>
      <c r="H22" s="35" t="e">
        <f t="shared" si="3"/>
        <v>#DIV/0!</v>
      </c>
      <c r="I22" s="34">
        <v>0</v>
      </c>
      <c r="J22" s="35" t="e">
        <f t="shared" si="0"/>
        <v>#DIV/0!</v>
      </c>
      <c r="K22" s="34">
        <f t="shared" si="4"/>
        <v>0</v>
      </c>
      <c r="L22" s="35" t="e">
        <f>K22/F22*100</f>
        <v>#DIV/0!</v>
      </c>
      <c r="M22" s="36"/>
      <c r="N22" s="37" t="e">
        <f t="shared" si="5"/>
        <v>#DIV/0!</v>
      </c>
      <c r="O22" s="36"/>
      <c r="P22" s="37" t="e">
        <f t="shared" si="5"/>
        <v>#DIV/0!</v>
      </c>
      <c r="Q22" s="36">
        <f t="shared" si="7"/>
        <v>0</v>
      </c>
      <c r="R22" s="37" t="e">
        <f t="shared" si="5"/>
        <v>#DIV/0!</v>
      </c>
    </row>
    <row r="23" spans="1:18">
      <c r="A23" s="33">
        <f>'[1]9'!A22</f>
        <v>14</v>
      </c>
      <c r="B23" s="33">
        <f>'[1]9'!B22</f>
        <v>0</v>
      </c>
      <c r="C23" s="33" t="str">
        <f>'[1]9'!C22</f>
        <v>Sragi 2</v>
      </c>
      <c r="D23" s="34">
        <v>0</v>
      </c>
      <c r="E23" s="34">
        <v>0</v>
      </c>
      <c r="F23" s="34">
        <f t="shared" si="2"/>
        <v>0</v>
      </c>
      <c r="G23" s="34">
        <v>0</v>
      </c>
      <c r="H23" s="35" t="e">
        <f t="shared" si="3"/>
        <v>#DIV/0!</v>
      </c>
      <c r="I23" s="34">
        <v>0</v>
      </c>
      <c r="J23" s="35" t="e">
        <f t="shared" si="0"/>
        <v>#DIV/0!</v>
      </c>
      <c r="K23" s="34">
        <f t="shared" si="4"/>
        <v>0</v>
      </c>
      <c r="L23" s="35" t="e">
        <f t="shared" si="1"/>
        <v>#DIV/0!</v>
      </c>
      <c r="M23" s="36"/>
      <c r="N23" s="37" t="e">
        <f t="shared" si="5"/>
        <v>#DIV/0!</v>
      </c>
      <c r="O23" s="36"/>
      <c r="P23" s="37" t="e">
        <f t="shared" si="5"/>
        <v>#DIV/0!</v>
      </c>
      <c r="Q23" s="36">
        <f t="shared" si="7"/>
        <v>0</v>
      </c>
      <c r="R23" s="37" t="e">
        <f t="shared" si="5"/>
        <v>#DIV/0!</v>
      </c>
    </row>
    <row r="24" spans="1:18">
      <c r="A24" s="33">
        <f>'[1]9'!A23</f>
        <v>15</v>
      </c>
      <c r="B24" s="33" t="str">
        <f>'[1]9'!B23</f>
        <v>Siwalan</v>
      </c>
      <c r="C24" s="33" t="str">
        <f>'[1]9'!C23</f>
        <v>Siwalan</v>
      </c>
      <c r="D24" s="34">
        <v>0</v>
      </c>
      <c r="E24" s="34">
        <v>0</v>
      </c>
      <c r="F24" s="34">
        <f t="shared" si="2"/>
        <v>0</v>
      </c>
      <c r="G24" s="34">
        <v>0</v>
      </c>
      <c r="H24" s="35" t="e">
        <f t="shared" si="3"/>
        <v>#DIV/0!</v>
      </c>
      <c r="I24" s="34">
        <v>0</v>
      </c>
      <c r="J24" s="35" t="e">
        <f t="shared" si="0"/>
        <v>#DIV/0!</v>
      </c>
      <c r="K24" s="34">
        <f t="shared" si="4"/>
        <v>0</v>
      </c>
      <c r="L24" s="35" t="e">
        <f t="shared" si="1"/>
        <v>#DIV/0!</v>
      </c>
      <c r="M24" s="36"/>
      <c r="N24" s="37" t="e">
        <f t="shared" si="5"/>
        <v>#DIV/0!</v>
      </c>
      <c r="O24" s="36"/>
      <c r="P24" s="37" t="e">
        <f t="shared" si="5"/>
        <v>#DIV/0!</v>
      </c>
      <c r="Q24" s="36">
        <f t="shared" si="7"/>
        <v>0</v>
      </c>
      <c r="R24" s="37" t="e">
        <f t="shared" si="5"/>
        <v>#DIV/0!</v>
      </c>
    </row>
    <row r="25" spans="1:18">
      <c r="A25" s="28">
        <f>'[1]9'!A24</f>
        <v>16</v>
      </c>
      <c r="B25" s="28" t="str">
        <f>'[1]9'!B24</f>
        <v>Bojong</v>
      </c>
      <c r="C25" s="28" t="str">
        <f>'[1]9'!C24</f>
        <v>Bojong 1</v>
      </c>
      <c r="D25" s="38">
        <v>22919</v>
      </c>
      <c r="E25" s="38">
        <v>22072</v>
      </c>
      <c r="F25" s="38">
        <f t="shared" si="2"/>
        <v>44991</v>
      </c>
      <c r="G25" s="38">
        <v>1973</v>
      </c>
      <c r="H25" s="39">
        <f t="shared" si="3"/>
        <v>8.6085780356909112</v>
      </c>
      <c r="I25" s="38">
        <v>2200</v>
      </c>
      <c r="J25" s="39">
        <f t="shared" si="0"/>
        <v>9.9673794853207678</v>
      </c>
      <c r="K25" s="38">
        <f t="shared" si="4"/>
        <v>4173</v>
      </c>
      <c r="L25" s="39">
        <f t="shared" si="1"/>
        <v>9.2751883710075358</v>
      </c>
      <c r="M25" s="31">
        <v>140</v>
      </c>
      <c r="N25" s="32">
        <f t="shared" si="5"/>
        <v>7.0957932083122151</v>
      </c>
      <c r="O25" s="31">
        <v>430</v>
      </c>
      <c r="P25" s="32">
        <f t="shared" si="5"/>
        <v>19.545454545454547</v>
      </c>
      <c r="Q25" s="31">
        <f t="shared" si="7"/>
        <v>570</v>
      </c>
      <c r="R25" s="32">
        <f t="shared" si="5"/>
        <v>13.659237958303381</v>
      </c>
    </row>
    <row r="26" spans="1:18">
      <c r="A26" s="28">
        <f>'[1]9'!A25</f>
        <v>17</v>
      </c>
      <c r="B26" s="28">
        <f>'[1]9'!B25</f>
        <v>0</v>
      </c>
      <c r="C26" s="28" t="str">
        <f>'[1]9'!C25</f>
        <v>Bojong 2</v>
      </c>
      <c r="D26" s="38">
        <v>986</v>
      </c>
      <c r="E26" s="38">
        <v>930</v>
      </c>
      <c r="F26" s="38">
        <f t="shared" si="2"/>
        <v>1916</v>
      </c>
      <c r="G26" s="38">
        <v>2838</v>
      </c>
      <c r="H26" s="39">
        <f t="shared" si="3"/>
        <v>287.82961460446245</v>
      </c>
      <c r="I26" s="38">
        <v>12098</v>
      </c>
      <c r="J26" s="39">
        <f t="shared" si="0"/>
        <v>1300.8602150537633</v>
      </c>
      <c r="K26" s="38">
        <f t="shared" si="4"/>
        <v>14936</v>
      </c>
      <c r="L26" s="39">
        <f t="shared" si="1"/>
        <v>779.5407098121085</v>
      </c>
      <c r="M26" s="31">
        <v>983</v>
      </c>
      <c r="N26" s="32">
        <f t="shared" si="5"/>
        <v>34.637068357998594</v>
      </c>
      <c r="O26" s="31">
        <v>930</v>
      </c>
      <c r="P26" s="32">
        <f t="shared" si="5"/>
        <v>7.6872210282691356</v>
      </c>
      <c r="Q26" s="31">
        <f t="shared" si="7"/>
        <v>1913</v>
      </c>
      <c r="R26" s="32">
        <f t="shared" si="5"/>
        <v>12.807980717728976</v>
      </c>
    </row>
    <row r="27" spans="1:18">
      <c r="A27" s="28">
        <f>'[1]9'!A26</f>
        <v>18</v>
      </c>
      <c r="B27" s="28" t="str">
        <f>'[1]9'!B26</f>
        <v>Wonopringgo</v>
      </c>
      <c r="C27" s="28" t="str">
        <f>'[1]9'!C26</f>
        <v>Wonopringgo</v>
      </c>
      <c r="D27" s="38">
        <v>11475</v>
      </c>
      <c r="E27" s="38">
        <v>8219</v>
      </c>
      <c r="F27" s="38">
        <f t="shared" si="2"/>
        <v>19694</v>
      </c>
      <c r="G27" s="38">
        <v>4272</v>
      </c>
      <c r="H27" s="39">
        <f t="shared" si="3"/>
        <v>37.228758169934636</v>
      </c>
      <c r="I27" s="38">
        <v>11578</v>
      </c>
      <c r="J27" s="39">
        <f t="shared" si="0"/>
        <v>140.86871882224114</v>
      </c>
      <c r="K27" s="38">
        <f t="shared" si="4"/>
        <v>15850</v>
      </c>
      <c r="L27" s="39">
        <f t="shared" si="1"/>
        <v>80.481364882705392</v>
      </c>
      <c r="M27" s="31">
        <v>818</v>
      </c>
      <c r="N27" s="32">
        <f t="shared" si="5"/>
        <v>19.147940074906366</v>
      </c>
      <c r="O27" s="31">
        <v>3025</v>
      </c>
      <c r="P27" s="32">
        <f t="shared" si="5"/>
        <v>26.127137674900673</v>
      </c>
      <c r="Q27" s="31">
        <f t="shared" si="7"/>
        <v>3843</v>
      </c>
      <c r="R27" s="32">
        <f t="shared" si="5"/>
        <v>24.246056782334385</v>
      </c>
    </row>
    <row r="28" spans="1:18">
      <c r="A28" s="28">
        <f>'[1]9'!A27</f>
        <v>19</v>
      </c>
      <c r="B28" s="28" t="str">
        <f>'[1]9'!B27</f>
        <v xml:space="preserve">Kedungwuni </v>
      </c>
      <c r="C28" s="28" t="str">
        <f>'[1]9'!C27</f>
        <v>Kedungwuni 1</v>
      </c>
      <c r="D28" s="38">
        <v>19400</v>
      </c>
      <c r="E28" s="38">
        <v>19501</v>
      </c>
      <c r="F28" s="38">
        <f t="shared" si="2"/>
        <v>38901</v>
      </c>
      <c r="G28" s="38">
        <v>3003</v>
      </c>
      <c r="H28" s="39">
        <f t="shared" si="3"/>
        <v>15.479381443298971</v>
      </c>
      <c r="I28" s="38">
        <v>6818</v>
      </c>
      <c r="J28" s="39">
        <f t="shared" si="0"/>
        <v>34.962309625147434</v>
      </c>
      <c r="K28" s="38">
        <f t="shared" si="4"/>
        <v>9821</v>
      </c>
      <c r="L28" s="39">
        <f t="shared" si="1"/>
        <v>25.246137631423355</v>
      </c>
      <c r="M28" s="31">
        <v>501</v>
      </c>
      <c r="N28" s="32">
        <f t="shared" si="5"/>
        <v>16.683316683316683</v>
      </c>
      <c r="O28" s="31">
        <v>1033</v>
      </c>
      <c r="P28" s="32">
        <f t="shared" si="5"/>
        <v>15.151070695218538</v>
      </c>
      <c r="Q28" s="31">
        <f t="shared" si="7"/>
        <v>1534</v>
      </c>
      <c r="R28" s="32">
        <f t="shared" si="5"/>
        <v>15.619590673047551</v>
      </c>
    </row>
    <row r="29" spans="1:18">
      <c r="A29" s="28">
        <f>'[1]9'!A28</f>
        <v>20</v>
      </c>
      <c r="B29" s="28">
        <f>'[1]9'!B28</f>
        <v>0</v>
      </c>
      <c r="C29" s="28" t="str">
        <f>'[1]9'!C28</f>
        <v>Kedungwuni 2</v>
      </c>
      <c r="D29" s="38">
        <v>20039</v>
      </c>
      <c r="E29" s="38">
        <v>20040</v>
      </c>
      <c r="F29" s="38">
        <f t="shared" si="2"/>
        <v>40079</v>
      </c>
      <c r="G29" s="38">
        <v>4881</v>
      </c>
      <c r="H29" s="39">
        <f t="shared" si="3"/>
        <v>24.357502869404659</v>
      </c>
      <c r="I29" s="38">
        <v>9367</v>
      </c>
      <c r="J29" s="39">
        <f t="shared" si="0"/>
        <v>46.741516966067863</v>
      </c>
      <c r="K29" s="38">
        <f t="shared" si="4"/>
        <v>14248</v>
      </c>
      <c r="L29" s="39">
        <f t="shared" si="1"/>
        <v>35.549789166396366</v>
      </c>
      <c r="M29" s="31">
        <v>817</v>
      </c>
      <c r="N29" s="32">
        <f t="shared" si="5"/>
        <v>16.738373284163082</v>
      </c>
      <c r="O29" s="31">
        <v>2341</v>
      </c>
      <c r="P29" s="32">
        <f t="shared" si="5"/>
        <v>24.991993167502933</v>
      </c>
      <c r="Q29" s="31">
        <f t="shared" si="7"/>
        <v>3158</v>
      </c>
      <c r="R29" s="32">
        <f t="shared" si="5"/>
        <v>22.164514317798989</v>
      </c>
    </row>
    <row r="30" spans="1:18">
      <c r="A30" s="33">
        <f>'[1]9'!A29</f>
        <v>21</v>
      </c>
      <c r="B30" s="33" t="str">
        <f>'[1]9'!B29</f>
        <v>Karangdadap</v>
      </c>
      <c r="C30" s="33" t="str">
        <f>'[1]9'!C29</f>
        <v>Karangdadap</v>
      </c>
      <c r="D30" s="34">
        <v>0</v>
      </c>
      <c r="E30" s="34">
        <v>0</v>
      </c>
      <c r="F30" s="34">
        <f t="shared" si="2"/>
        <v>0</v>
      </c>
      <c r="G30" s="34">
        <v>0</v>
      </c>
      <c r="H30" s="35" t="e">
        <f t="shared" si="3"/>
        <v>#DIV/0!</v>
      </c>
      <c r="I30" s="34">
        <v>0</v>
      </c>
      <c r="J30" s="35" t="e">
        <f t="shared" si="0"/>
        <v>#DIV/0!</v>
      </c>
      <c r="K30" s="34">
        <f t="shared" si="4"/>
        <v>0</v>
      </c>
      <c r="L30" s="35" t="e">
        <f t="shared" si="1"/>
        <v>#DIV/0!</v>
      </c>
      <c r="M30" s="36"/>
      <c r="N30" s="37" t="e">
        <f t="shared" si="5"/>
        <v>#DIV/0!</v>
      </c>
      <c r="O30" s="36"/>
      <c r="P30" s="37" t="e">
        <f t="shared" si="5"/>
        <v>#DIV/0!</v>
      </c>
      <c r="Q30" s="36">
        <f t="shared" si="7"/>
        <v>0</v>
      </c>
      <c r="R30" s="37" t="e">
        <f t="shared" si="5"/>
        <v>#DIV/0!</v>
      </c>
    </row>
    <row r="31" spans="1:18">
      <c r="A31" s="28">
        <f>'[1]9'!A30</f>
        <v>22</v>
      </c>
      <c r="B31" s="28" t="str">
        <f>'[1]9'!B30</f>
        <v>Buaran</v>
      </c>
      <c r="C31" s="28" t="str">
        <f>'[1]9'!C30</f>
        <v>Buaran</v>
      </c>
      <c r="D31" s="38">
        <v>15566</v>
      </c>
      <c r="E31" s="38">
        <v>14718</v>
      </c>
      <c r="F31" s="38">
        <f t="shared" si="2"/>
        <v>30284</v>
      </c>
      <c r="G31" s="38">
        <v>4514</v>
      </c>
      <c r="H31" s="39">
        <f t="shared" si="3"/>
        <v>28.999100603880251</v>
      </c>
      <c r="I31" s="38">
        <v>10459</v>
      </c>
      <c r="J31" s="39">
        <f t="shared" si="0"/>
        <v>71.062644381030026</v>
      </c>
      <c r="K31" s="38">
        <f t="shared" si="4"/>
        <v>14973</v>
      </c>
      <c r="L31" s="39">
        <f t="shared" si="1"/>
        <v>49.441949544313829</v>
      </c>
      <c r="M31" s="31">
        <v>948</v>
      </c>
      <c r="N31" s="32">
        <f t="shared" ref="N31:N36" si="8">M31/G31*100</f>
        <v>21.001329198050509</v>
      </c>
      <c r="O31" s="31">
        <v>1441</v>
      </c>
      <c r="P31" s="32">
        <f t="shared" ref="P31:P36" si="9">O31/I31*100</f>
        <v>13.777607801893108</v>
      </c>
      <c r="Q31" s="31">
        <f t="shared" si="7"/>
        <v>2389</v>
      </c>
      <c r="R31" s="32">
        <f t="shared" ref="R31:R36" si="10">Q31/K31*100</f>
        <v>15.955386362118478</v>
      </c>
    </row>
    <row r="32" spans="1:18">
      <c r="A32" s="28">
        <f>'[1]9'!A31</f>
        <v>23</v>
      </c>
      <c r="B32" s="28" t="str">
        <f>'[1]9'!B31</f>
        <v xml:space="preserve">Tirto </v>
      </c>
      <c r="C32" s="28" t="str">
        <f>'[1]9'!C31</f>
        <v>Tirto 1</v>
      </c>
      <c r="D32" s="38">
        <v>17749</v>
      </c>
      <c r="E32" s="38">
        <v>17328</v>
      </c>
      <c r="F32" s="38">
        <f t="shared" si="2"/>
        <v>35077</v>
      </c>
      <c r="G32" s="38">
        <v>4767</v>
      </c>
      <c r="H32" s="39">
        <f t="shared" si="3"/>
        <v>26.857851146543467</v>
      </c>
      <c r="I32" s="38">
        <v>12808</v>
      </c>
      <c r="J32" s="39">
        <f t="shared" si="0"/>
        <v>73.915050784856888</v>
      </c>
      <c r="K32" s="38">
        <f t="shared" si="4"/>
        <v>17575</v>
      </c>
      <c r="L32" s="39">
        <f t="shared" si="1"/>
        <v>50.104056789349151</v>
      </c>
      <c r="M32" s="31"/>
      <c r="N32" s="32">
        <f t="shared" si="8"/>
        <v>0</v>
      </c>
      <c r="O32" s="31"/>
      <c r="P32" s="32">
        <f t="shared" si="9"/>
        <v>0</v>
      </c>
      <c r="Q32" s="31">
        <f t="shared" si="7"/>
        <v>0</v>
      </c>
      <c r="R32" s="32">
        <f t="shared" si="10"/>
        <v>0</v>
      </c>
    </row>
    <row r="33" spans="1:18">
      <c r="A33" s="28">
        <f>'[1]9'!A32</f>
        <v>24</v>
      </c>
      <c r="B33" s="28">
        <f>'[1]9'!B32</f>
        <v>0</v>
      </c>
      <c r="C33" s="28" t="str">
        <f>'[1]9'!C32</f>
        <v>Tirto 2</v>
      </c>
      <c r="D33" s="38">
        <v>4149</v>
      </c>
      <c r="E33" s="38">
        <v>6462</v>
      </c>
      <c r="F33" s="38">
        <f t="shared" si="2"/>
        <v>10611</v>
      </c>
      <c r="G33" s="38">
        <v>4149</v>
      </c>
      <c r="H33" s="39">
        <f t="shared" si="3"/>
        <v>100</v>
      </c>
      <c r="I33" s="38">
        <v>6464</v>
      </c>
      <c r="J33" s="39">
        <f t="shared" si="0"/>
        <v>100.03095017022594</v>
      </c>
      <c r="K33" s="38">
        <f t="shared" si="4"/>
        <v>10613</v>
      </c>
      <c r="L33" s="39">
        <f t="shared" si="1"/>
        <v>100.01884836490433</v>
      </c>
      <c r="M33" s="31">
        <v>20</v>
      </c>
      <c r="N33" s="32">
        <f t="shared" si="8"/>
        <v>0.48204386599180521</v>
      </c>
      <c r="O33" s="31">
        <v>30</v>
      </c>
      <c r="P33" s="32">
        <f t="shared" si="9"/>
        <v>0.46410891089108908</v>
      </c>
      <c r="Q33" s="31">
        <f t="shared" si="7"/>
        <v>50</v>
      </c>
      <c r="R33" s="32">
        <f t="shared" si="10"/>
        <v>0.47112032413078303</v>
      </c>
    </row>
    <row r="34" spans="1:18">
      <c r="A34" s="28">
        <f>'[1]9'!A33</f>
        <v>25</v>
      </c>
      <c r="B34" s="28" t="str">
        <f>'[1]9'!B33</f>
        <v>Wiradesa</v>
      </c>
      <c r="C34" s="28" t="str">
        <f>'[1]9'!C33</f>
        <v>Wiradesa</v>
      </c>
      <c r="D34" s="38">
        <v>30312</v>
      </c>
      <c r="E34" s="38">
        <v>30699</v>
      </c>
      <c r="F34" s="38">
        <f t="shared" si="2"/>
        <v>61011</v>
      </c>
      <c r="G34" s="38">
        <v>13297</v>
      </c>
      <c r="H34" s="39">
        <f t="shared" si="3"/>
        <v>43.867115333861179</v>
      </c>
      <c r="I34" s="38">
        <v>13269</v>
      </c>
      <c r="J34" s="39">
        <f t="shared" si="0"/>
        <v>43.222906283592302</v>
      </c>
      <c r="K34" s="38">
        <f t="shared" si="4"/>
        <v>26566</v>
      </c>
      <c r="L34" s="39">
        <f t="shared" si="1"/>
        <v>43.542967661569229</v>
      </c>
      <c r="M34" s="31"/>
      <c r="N34" s="32">
        <f t="shared" si="8"/>
        <v>0</v>
      </c>
      <c r="O34" s="31"/>
      <c r="P34" s="32">
        <f t="shared" si="9"/>
        <v>0</v>
      </c>
      <c r="Q34" s="31">
        <f t="shared" si="7"/>
        <v>0</v>
      </c>
      <c r="R34" s="32">
        <f t="shared" si="10"/>
        <v>0</v>
      </c>
    </row>
    <row r="35" spans="1:18">
      <c r="A35" s="33">
        <f>'[1]9'!A34</f>
        <v>26</v>
      </c>
      <c r="B35" s="33" t="str">
        <f>'[1]9'!B34</f>
        <v>Wonokerto</v>
      </c>
      <c r="C35" s="33" t="str">
        <f>'[1]9'!C34</f>
        <v>Wonokerto 1</v>
      </c>
      <c r="D35" s="34">
        <v>0</v>
      </c>
      <c r="E35" s="34">
        <v>0</v>
      </c>
      <c r="F35" s="34">
        <v>0</v>
      </c>
      <c r="G35" s="34">
        <v>0</v>
      </c>
      <c r="H35" s="35" t="e">
        <f t="shared" si="3"/>
        <v>#DIV/0!</v>
      </c>
      <c r="I35" s="34">
        <v>0</v>
      </c>
      <c r="J35" s="35" t="e">
        <f t="shared" si="0"/>
        <v>#DIV/0!</v>
      </c>
      <c r="K35" s="34">
        <f t="shared" si="4"/>
        <v>0</v>
      </c>
      <c r="L35" s="35" t="e">
        <f t="shared" si="1"/>
        <v>#DIV/0!</v>
      </c>
      <c r="M35" s="36">
        <v>0</v>
      </c>
      <c r="N35" s="37" t="e">
        <f t="shared" si="8"/>
        <v>#DIV/0!</v>
      </c>
      <c r="O35" s="36">
        <v>0</v>
      </c>
      <c r="P35" s="37" t="e">
        <f t="shared" si="9"/>
        <v>#DIV/0!</v>
      </c>
      <c r="Q35" s="36">
        <f t="shared" si="7"/>
        <v>0</v>
      </c>
      <c r="R35" s="37" t="e">
        <f t="shared" si="10"/>
        <v>#DIV/0!</v>
      </c>
    </row>
    <row r="36" spans="1:18">
      <c r="A36" s="40"/>
      <c r="B36" s="33">
        <f>'[1]9'!B35</f>
        <v>0</v>
      </c>
      <c r="C36" s="33" t="str">
        <f>'[1]9'!C35</f>
        <v>Wonokerto 2</v>
      </c>
      <c r="D36" s="34">
        <v>0</v>
      </c>
      <c r="E36" s="34">
        <v>0</v>
      </c>
      <c r="F36" s="34">
        <f t="shared" si="2"/>
        <v>0</v>
      </c>
      <c r="G36" s="34">
        <v>0</v>
      </c>
      <c r="H36" s="35" t="e">
        <f t="shared" si="3"/>
        <v>#DIV/0!</v>
      </c>
      <c r="I36" s="34">
        <v>0</v>
      </c>
      <c r="J36" s="35" t="e">
        <f t="shared" si="0"/>
        <v>#DIV/0!</v>
      </c>
      <c r="K36" s="34">
        <f t="shared" si="4"/>
        <v>0</v>
      </c>
      <c r="L36" s="35" t="e">
        <f t="shared" si="1"/>
        <v>#DIV/0!</v>
      </c>
      <c r="M36" s="36">
        <v>0</v>
      </c>
      <c r="N36" s="37" t="e">
        <f t="shared" si="8"/>
        <v>#DIV/0!</v>
      </c>
      <c r="O36" s="36">
        <v>0</v>
      </c>
      <c r="P36" s="37" t="e">
        <f t="shared" si="9"/>
        <v>#DIV/0!</v>
      </c>
      <c r="Q36" s="36">
        <f t="shared" si="7"/>
        <v>0</v>
      </c>
      <c r="R36" s="37" t="e">
        <f t="shared" si="10"/>
        <v>#DIV/0!</v>
      </c>
    </row>
    <row r="37" spans="1:18">
      <c r="A37" s="41"/>
      <c r="B37" s="42"/>
      <c r="C37" s="42"/>
      <c r="D37" s="43"/>
      <c r="E37" s="43"/>
      <c r="F37" s="43"/>
      <c r="G37" s="43"/>
      <c r="H37" s="44"/>
      <c r="I37" s="43"/>
      <c r="J37" s="44"/>
      <c r="K37" s="43"/>
      <c r="L37" s="44"/>
      <c r="M37" s="45"/>
      <c r="N37" s="46"/>
      <c r="O37" s="45"/>
      <c r="P37" s="46"/>
      <c r="Q37" s="45"/>
      <c r="R37" s="46"/>
    </row>
    <row r="38" spans="1:18">
      <c r="A38" s="41"/>
      <c r="B38" s="42"/>
      <c r="C38" s="42"/>
      <c r="D38" s="43"/>
      <c r="E38" s="43"/>
      <c r="F38" s="43"/>
      <c r="G38" s="43"/>
      <c r="H38" s="44"/>
      <c r="I38" s="43"/>
      <c r="J38" s="44"/>
      <c r="K38" s="43"/>
      <c r="L38" s="44"/>
      <c r="M38" s="45"/>
      <c r="N38" s="46"/>
      <c r="O38" s="45"/>
      <c r="P38" s="46"/>
      <c r="Q38" s="45"/>
      <c r="R38" s="46"/>
    </row>
    <row r="39" spans="1:18" ht="16.5" thickBot="1">
      <c r="A39" s="47" t="s">
        <v>12</v>
      </c>
      <c r="B39" s="47"/>
      <c r="C39" s="48"/>
      <c r="D39" s="49">
        <f>SUM(D10:D38)</f>
        <v>201152</v>
      </c>
      <c r="E39" s="50">
        <f>SUM(E10:E38)</f>
        <v>213216</v>
      </c>
      <c r="F39" s="50">
        <f>SUM(D39:E39)</f>
        <v>414368</v>
      </c>
      <c r="G39" s="50">
        <f>SUM(G10:G38)</f>
        <v>61177</v>
      </c>
      <c r="H39" s="51">
        <f>G39/D39*100</f>
        <v>30.413319280941774</v>
      </c>
      <c r="I39" s="50">
        <f>SUM(I10:I38)</f>
        <v>108426</v>
      </c>
      <c r="J39" s="51">
        <f>I39/E39*100</f>
        <v>50.852656461053577</v>
      </c>
      <c r="K39" s="50">
        <f t="shared" si="4"/>
        <v>169603</v>
      </c>
      <c r="L39" s="51">
        <f>K39/F39*100</f>
        <v>40.930525523206427</v>
      </c>
      <c r="M39" s="50">
        <f>SUM(M10:M38)</f>
        <v>11874</v>
      </c>
      <c r="N39" s="52">
        <f>M39/G39*100</f>
        <v>19.409255112215376</v>
      </c>
      <c r="O39" s="50">
        <f>SUM(O10:O38)</f>
        <v>20131</v>
      </c>
      <c r="P39" s="52">
        <f>O39/I39*100</f>
        <v>18.56657997159353</v>
      </c>
      <c r="Q39" s="50">
        <f>SUM(Q10:Q38)</f>
        <v>32005</v>
      </c>
      <c r="R39" s="52">
        <f>Q39/K39*100</f>
        <v>18.870538846600589</v>
      </c>
    </row>
    <row r="40" spans="1:18">
      <c r="C40" s="1"/>
      <c r="D40" s="53"/>
      <c r="E40" s="53"/>
      <c r="F40" s="53"/>
      <c r="G40" s="53"/>
      <c r="H40" s="53"/>
      <c r="I40" s="53"/>
      <c r="J40" s="53"/>
      <c r="K40" s="53"/>
      <c r="L40" s="53"/>
    </row>
    <row r="41" spans="1:18">
      <c r="A41" s="54" t="s">
        <v>13</v>
      </c>
      <c r="B41" s="54"/>
    </row>
  </sheetData>
  <mergeCells count="13">
    <mergeCell ref="M7:N7"/>
    <mergeCell ref="O7:P7"/>
    <mergeCell ref="Q7:R7"/>
    <mergeCell ref="A5:A8"/>
    <mergeCell ref="B5:B8"/>
    <mergeCell ref="C5:C8"/>
    <mergeCell ref="D5:R5"/>
    <mergeCell ref="D6:F7"/>
    <mergeCell ref="G6:L6"/>
    <mergeCell ref="M6:R6"/>
    <mergeCell ref="G7:H7"/>
    <mergeCell ref="I7:J7"/>
    <mergeCell ref="K7:L7"/>
  </mergeCells>
  <printOptions horizontalCentered="1"/>
  <pageMargins left="0.7" right="0.7" top="0.75" bottom="0.75" header="0.3" footer="0.3"/>
  <pageSetup paperSize="9" scale="5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Pelayanan Kesehatan Usia Produk</vt:lpstr>
      <vt:lpstr>'Pelayanan Kesehatan Usia Produk'!Print_Area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2021-04-21T02:45:53Z</dcterms:created>
  <dcterms:modified xsi:type="dcterms:W3CDTF">2021-04-21T02:46:30Z</dcterms:modified>
</cp:coreProperties>
</file>